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DIGEPRES/1- Enero 2025/"/>
    </mc:Choice>
  </mc:AlternateContent>
  <xr:revisionPtr revIDLastSave="271" documentId="8_{D21050E9-BA54-44A0-978E-933F7450B96E}" xr6:coauthVersionLast="47" xr6:coauthVersionMax="47" xr10:uidLastSave="{363D5FA8-9D2C-4969-9AA5-D9DFEEDB1087}"/>
  <bookViews>
    <workbookView xWindow="28690" yWindow="-110" windowWidth="29020" windowHeight="15820" tabRatio="933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'!$A$1:$P$102</definedName>
    <definedName name="_xlnm.Print_Area" localSheetId="1">'P3 Ejecucion'!$A$1:$N$101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9" i="2" l="1"/>
  <c r="P75" i="2"/>
  <c r="P74" i="2" s="1"/>
  <c r="N79" i="46"/>
  <c r="B79" i="46"/>
  <c r="N76" i="46"/>
  <c r="B76" i="46"/>
  <c r="N75" i="46"/>
  <c r="N74" i="46"/>
  <c r="B73" i="46"/>
  <c r="B72" i="46" s="1"/>
  <c r="B68" i="46"/>
  <c r="N68" i="46"/>
  <c r="B65" i="46"/>
  <c r="N65" i="46"/>
  <c r="N64" i="46"/>
  <c r="N63" i="46"/>
  <c r="N62" i="46"/>
  <c r="N61" i="46"/>
  <c r="N59" i="46"/>
  <c r="N58" i="46"/>
  <c r="N57" i="46"/>
  <c r="N56" i="46"/>
  <c r="N55" i="46"/>
  <c r="N54" i="46"/>
  <c r="N53" i="46"/>
  <c r="N52" i="46"/>
  <c r="N51" i="46"/>
  <c r="B43" i="46"/>
  <c r="N48" i="46"/>
  <c r="N47" i="46"/>
  <c r="N46" i="46"/>
  <c r="N45" i="46"/>
  <c r="N44" i="46"/>
  <c r="N42" i="46"/>
  <c r="N41" i="46"/>
  <c r="N40" i="46"/>
  <c r="N39" i="46"/>
  <c r="N38" i="46"/>
  <c r="N37" i="46"/>
  <c r="N36" i="46"/>
  <c r="N35" i="46"/>
  <c r="B34" i="46"/>
  <c r="N33" i="46"/>
  <c r="N32" i="46"/>
  <c r="N31" i="46"/>
  <c r="N30" i="46"/>
  <c r="N29" i="46"/>
  <c r="N28" i="46"/>
  <c r="N27" i="46"/>
  <c r="N26" i="46"/>
  <c r="N25" i="46"/>
  <c r="N23" i="46"/>
  <c r="N22" i="46"/>
  <c r="N21" i="46"/>
  <c r="N20" i="46"/>
  <c r="N19" i="46"/>
  <c r="N18" i="46"/>
  <c r="N17" i="46"/>
  <c r="N16" i="46"/>
  <c r="N15" i="46"/>
  <c r="N13" i="46"/>
  <c r="N12" i="46"/>
  <c r="N11" i="46"/>
  <c r="N10" i="46"/>
  <c r="N9" i="46"/>
  <c r="P81" i="2"/>
  <c r="P80" i="2" s="1"/>
  <c r="D80" i="2"/>
  <c r="B80" i="2"/>
  <c r="P79" i="2"/>
  <c r="P78" i="2"/>
  <c r="D77" i="2"/>
  <c r="B77" i="2"/>
  <c r="P76" i="2"/>
  <c r="B74" i="2"/>
  <c r="B73" i="2" s="1"/>
  <c r="P72" i="2"/>
  <c r="B69" i="2"/>
  <c r="D61" i="2"/>
  <c r="B61" i="2"/>
  <c r="P56" i="2"/>
  <c r="B51" i="2"/>
  <c r="B25" i="2"/>
  <c r="P20" i="2"/>
  <c r="D9" i="2"/>
  <c r="B9" i="2"/>
  <c r="N60" i="46" l="1"/>
  <c r="N8" i="46"/>
  <c r="N50" i="46"/>
  <c r="N14" i="46"/>
  <c r="N73" i="46"/>
  <c r="N72" i="46" s="1"/>
  <c r="N34" i="46"/>
  <c r="N24" i="46"/>
  <c r="B24" i="46"/>
  <c r="B50" i="46"/>
  <c r="N49" i="46"/>
  <c r="N43" i="46" s="1"/>
  <c r="B14" i="46"/>
  <c r="B8" i="46"/>
  <c r="B7" i="46" s="1"/>
  <c r="B81" i="46" s="1"/>
  <c r="B60" i="46"/>
  <c r="P30" i="2"/>
  <c r="D69" i="2"/>
  <c r="P40" i="2"/>
  <c r="P34" i="2"/>
  <c r="B44" i="2"/>
  <c r="P22" i="2"/>
  <c r="P27" i="2"/>
  <c r="P33" i="2"/>
  <c r="B35" i="2"/>
  <c r="P58" i="2"/>
  <c r="P71" i="2"/>
  <c r="D35" i="2"/>
  <c r="P41" i="2"/>
  <c r="P70" i="2"/>
  <c r="P21" i="2"/>
  <c r="P36" i="2"/>
  <c r="P38" i="2"/>
  <c r="P39" i="2"/>
  <c r="P13" i="2"/>
  <c r="P12" i="2"/>
  <c r="P14" i="2"/>
  <c r="B15" i="2"/>
  <c r="P37" i="2"/>
  <c r="P43" i="2"/>
  <c r="P64" i="2"/>
  <c r="P65" i="2"/>
  <c r="P18" i="2"/>
  <c r="P32" i="2"/>
  <c r="P63" i="2"/>
  <c r="P31" i="2"/>
  <c r="P45" i="2"/>
  <c r="P46" i="2"/>
  <c r="P47" i="2"/>
  <c r="P49" i="2"/>
  <c r="P50" i="2"/>
  <c r="P16" i="2"/>
  <c r="P17" i="2"/>
  <c r="P23" i="2"/>
  <c r="P68" i="2"/>
  <c r="P24" i="2"/>
  <c r="P48" i="2"/>
  <c r="P19" i="2"/>
  <c r="P42" i="2"/>
  <c r="P54" i="2"/>
  <c r="P11" i="2"/>
  <c r="P26" i="2"/>
  <c r="P28" i="2"/>
  <c r="P29" i="2"/>
  <c r="P53" i="2"/>
  <c r="P55" i="2"/>
  <c r="P57" i="2"/>
  <c r="P59" i="2"/>
  <c r="P60" i="2"/>
  <c r="B8" i="2"/>
  <c r="B82" i="2" s="1"/>
  <c r="B66" i="2"/>
  <c r="P10" i="2"/>
  <c r="P52" i="2"/>
  <c r="D51" i="2"/>
  <c r="P62" i="2"/>
  <c r="P77" i="2"/>
  <c r="P73" i="2" s="1"/>
  <c r="D44" i="2"/>
  <c r="D74" i="2"/>
  <c r="D73" i="2" s="1"/>
  <c r="D15" i="2"/>
  <c r="D25" i="2"/>
  <c r="N7" i="46" l="1"/>
  <c r="N81" i="46"/>
  <c r="P35" i="2"/>
  <c r="P44" i="2"/>
  <c r="P61" i="2"/>
  <c r="P25" i="2"/>
  <c r="P15" i="2"/>
  <c r="P9" i="2"/>
  <c r="P51" i="2"/>
  <c r="P67" i="2"/>
  <c r="P66" i="2" s="1"/>
  <c r="D66" i="2"/>
  <c r="D8" i="2" s="1"/>
  <c r="D82" i="2" s="1"/>
  <c r="P8" i="2" l="1"/>
  <c r="P82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<sst xmlns="http://schemas.openxmlformats.org/spreadsheetml/2006/main" count="197" uniqueCount="103">
  <si>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</si>
  <si>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</si>
  <si>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</si>
  <si>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</si>
  <si>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</si>
  <si>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</si>
  <si>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</si>
  <si>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</si>
  <si>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</si>
  <si>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</si>
  <si>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</si>
  <si>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</si>
  <si>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</si>
  <si>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</si>
  <si>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</si>
  <si>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</si>
  <si>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</si>
  <si>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</si>
  <si>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</si>
  <si>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</si>
  <si>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</si>
  <si>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</si>
  <si>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</si>
  <si>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</si>
  <si>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</si>
  <si>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</si>
  <si>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</si>
  <si>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</si>
  <si>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</si>
  <si>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</si>
  <si>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</si>
  <si>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</si>
  <si>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</si>
  <si>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</si>
  <si>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</si>
  <si>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</si>
  <si>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</si>
  <si>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</si>
  <si>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</si>
  <si>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</si>
  <si>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</si>
  <si>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</si>
  <si>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</si>
  <si>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</si>
  <si>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</si>
  <si>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</si>
  <si>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</si>
  <si>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</si>
  <si>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</si>
  <si>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</si>
  <si>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</si>
  <si>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</si>
  <si>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</si>
  <si>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</si>
  <si>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</si>
  <si>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</si>
  <si>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</si>
  <si>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</si>
  <si>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</si>
  <si>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</si>
  <si>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</si>
  <si>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</si>
  <si>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</si>
  <si>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</si>
  <si>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</si>
  <si>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</si>
  <si>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</si>
  <si>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</si>
  <si>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</si>
  <si>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</si>
  <si>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</si>
  <si>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</si>
  <si>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</si>
  <si>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</si>
  <si>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</si>
  <si>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</si>
  <si>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</si>
  <si>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</si>
  <si>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</si>
  <si>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</si>
  <si>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</si>
  <si>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</si>
  <si>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</si>
  <si>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</si>
  <si>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</si>
  <si>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</si>
  <si>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</si>
  <si>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</si>
  <si>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</si>
  <si>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</si>
  <si>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</si>
  <si>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</si>
  <si>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</si>
  <si>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</si>
  <si>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</si>
  <si>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</si>
  <si>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</si>
  <si>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</si>
  <si>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</si>
  <si>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 xml:space="preserve">Marcos Fernández Jiménez </t>
  </si>
  <si>
    <t>Magnolia García Tavárez</t>
  </si>
  <si>
    <t>Año 2025</t>
  </si>
  <si>
    <t>Subdirectora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</si>
</sst>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4" fontId="3" fillId="0" borderId="0" xfId="0" applyNumberFormat="1" applyFont="1"/>
    <xf numFmtId="4" fontId="0" fillId="0" borderId="0" xfId="0" applyNumberFormat="1"/>
    <xf numFmtId="165" fontId="3" fillId="0" borderId="0" xfId="1" applyNumberFormat="1" applyFont="1"/>
    <xf numFmtId="165" fontId="1" fillId="0" borderId="0" xfId="1" applyNumberFormat="1" applyFont="1"/>
    <xf numFmtId="4" fontId="2" fillId="2" borderId="0" xfId="0" applyNumberFormat="1" applyFont="1" applyFill="1"/>
    <xf numFmtId="0" fontId="0" fillId="0" borderId="9" xfId="0" applyBorder="1"/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33591</xdr:colOff>
      <xdr:row>0</xdr:row>
      <xdr:rowOff>89646</xdr:rowOff>
    </xdr:from>
    <xdr:to>
      <xdr:col>0</xdr:col>
      <xdr:colOff>2049357</xdr:colOff>
      <xdr:row>3</xdr:row>
      <xdr:rowOff>172356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1A2CAB1-3FEE-4A24-B37B-A497E1FB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6"/>
          <a:ext cx="2015766" cy="862853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456441</xdr:colOff>
      <xdr:row>0</xdr:row>
      <xdr:rowOff>66675</xdr:rowOff>
    </xdr:from>
    <xdr:to>
      <xdr:col>0</xdr:col>
      <xdr:colOff>2270562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ADD4945-3FDE-41C6-93DB-C1E4B5C8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0</xdr:col>
      <xdr:colOff>456441</xdr:colOff>
      <xdr:row>0</xdr:row>
      <xdr:rowOff>66675</xdr:rowOff>
    </xdr:from>
    <xdr:to>
      <xdr:col>0</xdr:col>
      <xdr:colOff>2274795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AFC08EC-D79A-48F8-AE35-96C17A568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654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W108"/>
  <sheetViews>
    <sheetView showGridLines="0" tabSelected="1" view="pageBreakPreview" topLeftCell="A2" zoomScale="70" zoomScaleNormal="55" zoomScaleSheetLayoutView="70" workbookViewId="0">
      <pane xSplit="1" ySplit="6" topLeftCell="B62" activePane="bottomRight" state="frozen"/>
      <selection activeCell="C89" sqref="C89"/>
      <selection pane="topRight" activeCell="C89" sqref="C89"/>
      <selection pane="bottomLeft" activeCell="C89" sqref="C89"/>
      <selection pane="bottomRight" activeCell="E98" sqref="E98"/>
    </sheetView>
  </sheetViews>
  <sheetFormatPr defaultColWidth="5.81640625" defaultRowHeight="14.5" x14ac:dyDescent="0.35"/>
  <cols>
    <col min="1" max="1" width="87.1796875" bestFit="1" customWidth="1"/>
    <col min="2" max="2" width="16.7265625" bestFit="1" customWidth="1"/>
    <col min="3" max="3" width="11.81640625" bestFit="1" customWidth="1"/>
    <col min="4" max="4" width="13.453125" bestFit="1" customWidth="1"/>
    <col min="5" max="12" width="13.7265625" bestFit="1" customWidth="1"/>
    <col min="13" max="13" width="15.54296875" bestFit="1" customWidth="1"/>
    <col min="14" max="15" width="13.7265625" bestFit="1" customWidth="1"/>
    <col min="16" max="16" width="15.54296875" bestFit="1" customWidth="1"/>
    <col min="17" max="17" width="14.26953125" customWidth="1"/>
    <col min="18" max="18" width="12.81640625" bestFit="1" customWidth="1"/>
    <col min="19" max="19" width="10.453125" bestFit="1" customWidth="1"/>
    <col min="20" max="20" width="12" style="40" customWidth="1"/>
    <col min="21" max="21" width="2" style="40" bestFit="1" customWidth="1"/>
    <col min="22" max="22" width="5.81640625" style="40"/>
  </cols>
  <sheetData>
    <row r="1" spans="1:23" ht="30" customHeight="1" x14ac:dyDescent="0.35">
      <c r="A1" s="59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39"/>
      <c r="R1" s="39"/>
      <c r="S1" s="39"/>
    </row>
    <row r="2" spans="1:23" ht="15.5" x14ac:dyDescent="0.35">
      <c r="A2" s="61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22"/>
      <c r="R2" s="22"/>
      <c r="S2" s="22"/>
    </row>
    <row r="3" spans="1:23" ht="15.75" customHeight="1" x14ac:dyDescent="0.35">
      <c r="A3" s="63" t="s">
        <v>81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9"/>
      <c r="R3" s="9"/>
      <c r="S3" s="9"/>
    </row>
    <row r="4" spans="1:23" ht="15.75" customHeight="1" x14ac:dyDescent="0.3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9"/>
      <c r="R4" s="9"/>
      <c r="S4" s="9"/>
    </row>
    <row r="5" spans="1:23" ht="8.5" customHeight="1" x14ac:dyDescent="0.35">
      <c r="A5" s="28"/>
      <c r="B5" s="14"/>
      <c r="C5" s="14"/>
      <c r="D5" s="14"/>
      <c r="K5" s="27"/>
    </row>
    <row r="6" spans="1:23" s="34" customFormat="1" ht="36.75" customHeight="1" x14ac:dyDescent="0.35">
      <c r="A6" s="58" t="s">
        <v>1</v>
      </c>
      <c r="B6" s="65" t="s">
        <v>2</v>
      </c>
      <c r="C6" s="65" t="s">
        <v>3</v>
      </c>
      <c r="D6" s="53" t="s">
        <v>65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5"/>
      <c r="Q6" s="42"/>
      <c r="R6" s="41"/>
      <c r="S6" s="42"/>
      <c r="T6" s="43"/>
      <c r="U6" s="41"/>
      <c r="V6" s="43"/>
      <c r="W6" s="43"/>
    </row>
    <row r="7" spans="1:23" s="34" customFormat="1" x14ac:dyDescent="0.35">
      <c r="A7" s="58"/>
      <c r="B7" s="66"/>
      <c r="C7" s="66"/>
      <c r="D7" s="7" t="s">
        <v>66</v>
      </c>
      <c r="E7" s="7" t="s">
        <v>67</v>
      </c>
      <c r="F7" s="7" t="s">
        <v>68</v>
      </c>
      <c r="G7" s="7" t="s">
        <v>69</v>
      </c>
      <c r="H7" s="8" t="s">
        <v>70</v>
      </c>
      <c r="I7" s="7" t="s">
        <v>71</v>
      </c>
      <c r="J7" s="8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98</v>
      </c>
      <c r="P7" s="7" t="s">
        <v>77</v>
      </c>
      <c r="Q7" s="42"/>
      <c r="R7" s="42"/>
      <c r="S7" s="42"/>
      <c r="T7" s="43"/>
      <c r="U7" s="43"/>
      <c r="V7" s="43"/>
    </row>
    <row r="8" spans="1:23" ht="14.15" customHeight="1" x14ac:dyDescent="0.35">
      <c r="A8" s="1" t="s">
        <v>4</v>
      </c>
      <c r="B8" s="16">
        <f>SUM(B9,B15,B25,B35,B44,B51,B61,B66,B69)</f>
        <v>4518272592.0048199</v>
      </c>
      <c r="C8" s="2"/>
      <c r="D8" s="16">
        <f t="shared" ref="D8:P8" si="0">SUM(D9,D15,D25,D35,D44,D51,D61,D66,D69)</f>
        <v>210982330.85000002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>
        <f t="shared" si="0"/>
        <v>210982330.85000002</v>
      </c>
      <c r="Q8" s="4"/>
      <c r="R8" s="44"/>
      <c r="S8" s="4"/>
    </row>
    <row r="9" spans="1:23" ht="14.15" customHeight="1" x14ac:dyDescent="0.35">
      <c r="A9" s="3" t="s">
        <v>5</v>
      </c>
      <c r="B9" s="15">
        <f>SUM(B10:B14)</f>
        <v>2949468136.0561404</v>
      </c>
      <c r="C9" s="4"/>
      <c r="D9" s="15">
        <f t="shared" ref="D9:P9" si="1">SUM(D10:D14)</f>
        <v>159433913.34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>
        <f t="shared" si="1"/>
        <v>159433913.34</v>
      </c>
      <c r="Q9" s="44"/>
      <c r="R9" s="44"/>
      <c r="S9" s="47"/>
      <c r="T9" s="44"/>
      <c r="U9" s="44"/>
      <c r="V9" s="44"/>
    </row>
    <row r="10" spans="1:23" ht="14.15" customHeight="1" x14ac:dyDescent="0.35">
      <c r="A10" s="5" t="s">
        <v>6</v>
      </c>
      <c r="B10" s="14">
        <v>1911417042.4668365</v>
      </c>
      <c r="C10" s="14"/>
      <c r="D10" s="13">
        <v>114993481.5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4">
        <f>SUM(D10:O10)</f>
        <v>114993481.5</v>
      </c>
      <c r="Q10" s="14"/>
      <c r="R10" s="40"/>
      <c r="S10" s="48"/>
    </row>
    <row r="11" spans="1:23" ht="14.15" customHeight="1" x14ac:dyDescent="0.35">
      <c r="A11" s="5" t="s">
        <v>7</v>
      </c>
      <c r="B11" s="14">
        <v>251105143.82796016</v>
      </c>
      <c r="C11" s="14"/>
      <c r="D11" s="13">
        <v>19677197.239999998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>
        <f t="shared" ref="P11:P72" si="2">SUM(D11:O11)</f>
        <v>19677197.239999998</v>
      </c>
      <c r="Q11" s="14"/>
      <c r="R11" s="40"/>
      <c r="S11" s="48"/>
    </row>
    <row r="12" spans="1:23" ht="14.15" customHeight="1" x14ac:dyDescent="0.35">
      <c r="A12" s="5" t="s">
        <v>8</v>
      </c>
      <c r="B12" s="14">
        <v>24688037.318766117</v>
      </c>
      <c r="C12" s="14"/>
      <c r="D12" s="13">
        <v>2084455.51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>
        <f t="shared" si="2"/>
        <v>2084455.51</v>
      </c>
      <c r="Q12" s="14"/>
      <c r="R12" s="40"/>
      <c r="S12" s="48"/>
    </row>
    <row r="13" spans="1:23" ht="14.15" customHeight="1" x14ac:dyDescent="0.35">
      <c r="A13" s="5" t="s">
        <v>9</v>
      </c>
      <c r="B13" s="14">
        <v>570075235.56332195</v>
      </c>
      <c r="C13" s="14"/>
      <c r="D13" s="13">
        <v>8318460.7199999969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>
        <f t="shared" si="2"/>
        <v>8318460.7199999969</v>
      </c>
      <c r="Q13" s="14"/>
      <c r="R13" s="40"/>
      <c r="S13" s="48"/>
    </row>
    <row r="14" spans="1:23" ht="14.15" customHeight="1" x14ac:dyDescent="0.35">
      <c r="A14" s="5" t="s">
        <v>10</v>
      </c>
      <c r="B14" s="14">
        <v>192182676.87925571</v>
      </c>
      <c r="C14" s="14"/>
      <c r="D14" s="13">
        <v>14360318.369999994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>
        <f t="shared" si="2"/>
        <v>14360318.369999994</v>
      </c>
      <c r="Q14" s="14"/>
      <c r="R14" s="40"/>
      <c r="S14" s="48"/>
    </row>
    <row r="15" spans="1:23" ht="14.15" customHeight="1" x14ac:dyDescent="0.35">
      <c r="A15" s="3" t="s">
        <v>11</v>
      </c>
      <c r="B15" s="15">
        <f>SUM(B16:B24)</f>
        <v>787717652.20373821</v>
      </c>
      <c r="C15" s="15"/>
      <c r="D15" s="49">
        <f t="shared" ref="D15:P15" si="3">SUM(D16:D24)</f>
        <v>24445458.520000003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15">
        <f t="shared" si="3"/>
        <v>24445458.520000003</v>
      </c>
      <c r="Q15" s="44"/>
      <c r="R15" s="44"/>
      <c r="S15" s="47"/>
      <c r="T15" s="44"/>
      <c r="U15" s="44"/>
      <c r="V15" s="44"/>
    </row>
    <row r="16" spans="1:23" ht="14.15" customHeight="1" x14ac:dyDescent="0.35">
      <c r="A16" s="5" t="s">
        <v>12</v>
      </c>
      <c r="B16" s="14">
        <v>65262162.792000003</v>
      </c>
      <c r="C16" s="14"/>
      <c r="D16" s="13">
        <v>2248869.6800000002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>
        <f t="shared" si="2"/>
        <v>2248869.6800000002</v>
      </c>
      <c r="Q16" s="14"/>
      <c r="R16" s="40"/>
      <c r="S16" s="48"/>
    </row>
    <row r="17" spans="1:22" ht="14.15" customHeight="1" x14ac:dyDescent="0.35">
      <c r="A17" s="5" t="s">
        <v>13</v>
      </c>
      <c r="B17" s="14">
        <v>84799905.333333328</v>
      </c>
      <c r="C17" s="14"/>
      <c r="D17" s="13">
        <v>6441095.4000000004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>
        <f t="shared" si="2"/>
        <v>6441095.4000000004</v>
      </c>
      <c r="Q17" s="14"/>
      <c r="R17" s="40"/>
      <c r="S17" s="48"/>
    </row>
    <row r="18" spans="1:22" ht="14.15" customHeight="1" x14ac:dyDescent="0.35">
      <c r="A18" s="5" t="s">
        <v>14</v>
      </c>
      <c r="B18" s="14">
        <v>48084996.399800003</v>
      </c>
      <c r="C18" s="14"/>
      <c r="D18" s="13">
        <v>561113.25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>
        <f t="shared" si="2"/>
        <v>561113.25</v>
      </c>
      <c r="Q18" s="14"/>
      <c r="R18" s="40"/>
      <c r="S18" s="48"/>
    </row>
    <row r="19" spans="1:22" ht="14.15" customHeight="1" x14ac:dyDescent="0.35">
      <c r="A19" s="5" t="s">
        <v>15</v>
      </c>
      <c r="B19" s="14">
        <v>7377497</v>
      </c>
      <c r="C19" s="14"/>
      <c r="D19" s="13">
        <v>21040.640000000014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>
        <f t="shared" si="2"/>
        <v>21040.640000000014</v>
      </c>
      <c r="Q19" s="14"/>
      <c r="R19" s="40"/>
      <c r="S19" s="48"/>
    </row>
    <row r="20" spans="1:22" ht="14.15" customHeight="1" x14ac:dyDescent="0.35">
      <c r="A20" s="5" t="s">
        <v>16</v>
      </c>
      <c r="B20" s="14">
        <v>28667392.303798005</v>
      </c>
      <c r="C20" s="14"/>
      <c r="D20" s="13">
        <v>1675651.8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>
        <f t="shared" si="2"/>
        <v>1675651.8</v>
      </c>
      <c r="Q20" s="14"/>
      <c r="R20" s="40"/>
      <c r="S20" s="48"/>
    </row>
    <row r="21" spans="1:22" ht="14.15" customHeight="1" x14ac:dyDescent="0.35">
      <c r="A21" s="5" t="s">
        <v>17</v>
      </c>
      <c r="B21" s="14">
        <v>135251306.96605286</v>
      </c>
      <c r="C21" s="14"/>
      <c r="D21" s="13">
        <v>4792333.0599999996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>
        <f t="shared" si="2"/>
        <v>4792333.0599999996</v>
      </c>
      <c r="Q21" s="14"/>
      <c r="R21" s="40"/>
      <c r="S21" s="48"/>
    </row>
    <row r="22" spans="1:22" ht="14.15" customHeight="1" x14ac:dyDescent="0.35">
      <c r="A22" s="5" t="s">
        <v>18</v>
      </c>
      <c r="B22" s="14">
        <v>48987736.815300003</v>
      </c>
      <c r="C22" s="14"/>
      <c r="D22" s="13">
        <v>261848.35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4">
        <f t="shared" si="2"/>
        <v>261848.35</v>
      </c>
      <c r="Q22" s="14"/>
      <c r="R22" s="40"/>
      <c r="S22" s="48"/>
    </row>
    <row r="23" spans="1:22" ht="14.15" customHeight="1" x14ac:dyDescent="0.35">
      <c r="A23" s="5" t="s">
        <v>19</v>
      </c>
      <c r="B23" s="14">
        <v>356312447.09346002</v>
      </c>
      <c r="C23" s="14"/>
      <c r="D23" s="13">
        <v>7803915.3399999999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4">
        <f t="shared" si="2"/>
        <v>7803915.3399999999</v>
      </c>
      <c r="Q23" s="14"/>
      <c r="R23" s="40"/>
      <c r="S23" s="48"/>
    </row>
    <row r="24" spans="1:22" ht="14.15" customHeight="1" x14ac:dyDescent="0.35">
      <c r="A24" s="5" t="s">
        <v>20</v>
      </c>
      <c r="B24" s="14">
        <v>12974207.499994</v>
      </c>
      <c r="C24" s="14"/>
      <c r="D24" s="13">
        <v>639591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4">
        <f t="shared" si="2"/>
        <v>639591</v>
      </c>
      <c r="Q24" s="14"/>
      <c r="R24" s="40"/>
      <c r="S24" s="48"/>
    </row>
    <row r="25" spans="1:22" ht="14.15" customHeight="1" x14ac:dyDescent="0.35">
      <c r="A25" s="3" t="s">
        <v>21</v>
      </c>
      <c r="B25" s="15">
        <f>SUM(B26:B34)</f>
        <v>58331583.805065662</v>
      </c>
      <c r="C25" s="15"/>
      <c r="D25" s="49">
        <f t="shared" ref="D25:P25" si="4">SUM(D26:D34)</f>
        <v>661346.43000000005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15">
        <f t="shared" si="4"/>
        <v>661346.43000000005</v>
      </c>
      <c r="Q25" s="44"/>
      <c r="R25" s="44"/>
      <c r="S25" s="47"/>
      <c r="T25" s="44"/>
      <c r="U25" s="44"/>
      <c r="V25" s="44"/>
    </row>
    <row r="26" spans="1:22" ht="14.15" customHeight="1" x14ac:dyDescent="0.35">
      <c r="A26" s="5" t="s">
        <v>22</v>
      </c>
      <c r="B26" s="14">
        <v>25019278.666666668</v>
      </c>
      <c r="C26" s="14"/>
      <c r="D26" s="13">
        <v>24636.989999999991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>
        <f t="shared" si="2"/>
        <v>24636.989999999991</v>
      </c>
      <c r="Q26" s="14"/>
      <c r="R26" s="40"/>
      <c r="S26" s="48"/>
    </row>
    <row r="27" spans="1:22" ht="14.15" customHeight="1" x14ac:dyDescent="0.35">
      <c r="A27" s="5" t="s">
        <v>23</v>
      </c>
      <c r="B27" s="14">
        <v>3029829.998499</v>
      </c>
      <c r="C27" s="14"/>
      <c r="D27" s="13"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4">
        <f t="shared" si="2"/>
        <v>0</v>
      </c>
      <c r="Q27" s="14"/>
      <c r="R27" s="40"/>
      <c r="S27" s="48"/>
    </row>
    <row r="28" spans="1:22" ht="14.15" customHeight="1" x14ac:dyDescent="0.35">
      <c r="A28" s="5" t="s">
        <v>24</v>
      </c>
      <c r="B28" s="14">
        <v>2533481</v>
      </c>
      <c r="C28" s="14"/>
      <c r="D28" s="13">
        <v>139998.81000000008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4">
        <f t="shared" si="2"/>
        <v>139998.81000000008</v>
      </c>
      <c r="Q28" s="14"/>
      <c r="R28" s="40"/>
      <c r="S28" s="48"/>
    </row>
    <row r="29" spans="1:22" ht="14.15" customHeight="1" x14ac:dyDescent="0.35">
      <c r="A29" s="5" t="s">
        <v>25</v>
      </c>
      <c r="B29" s="14">
        <v>450425</v>
      </c>
      <c r="C29" s="14"/>
      <c r="D29" s="13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4">
        <f t="shared" si="2"/>
        <v>0</v>
      </c>
      <c r="Q29" s="14"/>
      <c r="R29" s="40"/>
      <c r="S29" s="48"/>
    </row>
    <row r="30" spans="1:22" ht="14.15" customHeight="1" x14ac:dyDescent="0.35">
      <c r="A30" s="5" t="s">
        <v>26</v>
      </c>
      <c r="B30" s="14">
        <v>250000</v>
      </c>
      <c r="C30" s="14"/>
      <c r="D30" s="13"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>
        <f t="shared" si="2"/>
        <v>0</v>
      </c>
      <c r="Q30" s="14"/>
      <c r="R30" s="40"/>
      <c r="S30" s="48"/>
    </row>
    <row r="31" spans="1:22" ht="14.15" customHeight="1" x14ac:dyDescent="0.35">
      <c r="A31" s="5" t="s">
        <v>27</v>
      </c>
      <c r="B31" s="14">
        <v>1025480</v>
      </c>
      <c r="C31" s="14"/>
      <c r="D31" s="13"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4">
        <f t="shared" si="2"/>
        <v>0</v>
      </c>
      <c r="Q31" s="14"/>
      <c r="R31" s="40"/>
      <c r="S31" s="48"/>
    </row>
    <row r="32" spans="1:22" ht="14.15" customHeight="1" x14ac:dyDescent="0.35">
      <c r="A32" s="5" t="s">
        <v>28</v>
      </c>
      <c r="B32" s="14">
        <v>4032610</v>
      </c>
      <c r="C32" s="14"/>
      <c r="D32" s="13">
        <v>273934.67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2"/>
        <v>273934.67</v>
      </c>
      <c r="Q32" s="14"/>
      <c r="R32" s="40"/>
      <c r="S32" s="48"/>
    </row>
    <row r="33" spans="1:22" ht="14.15" customHeight="1" x14ac:dyDescent="0.35">
      <c r="A33" s="5" t="s">
        <v>29</v>
      </c>
      <c r="B33" s="14">
        <v>0</v>
      </c>
      <c r="C33" s="14"/>
      <c r="D33" s="13"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>
        <f t="shared" si="2"/>
        <v>0</v>
      </c>
      <c r="Q33" s="14"/>
      <c r="R33" s="40"/>
      <c r="S33" s="48"/>
    </row>
    <row r="34" spans="1:22" ht="14.15" customHeight="1" x14ac:dyDescent="0.35">
      <c r="A34" s="5" t="s">
        <v>30</v>
      </c>
      <c r="B34" s="14">
        <v>21990479.139899999</v>
      </c>
      <c r="C34" s="14"/>
      <c r="D34" s="13">
        <v>222775.96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>
        <f t="shared" si="2"/>
        <v>222775.96</v>
      </c>
      <c r="Q34" s="14"/>
      <c r="R34" s="40"/>
      <c r="S34" s="48"/>
    </row>
    <row r="35" spans="1:22" ht="14.15" customHeight="1" x14ac:dyDescent="0.35">
      <c r="A35" s="3" t="s">
        <v>31</v>
      </c>
      <c r="B35" s="15">
        <f>SUM(B36:B43)</f>
        <v>447314967.41239011</v>
      </c>
      <c r="C35" s="15"/>
      <c r="D35" s="15">
        <f>SUM(D36:D43)</f>
        <v>22476713.050000001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f t="shared" ref="P35" si="5">SUM(P36:P43)</f>
        <v>22476713.050000001</v>
      </c>
      <c r="Q35" s="44"/>
      <c r="R35" s="44"/>
      <c r="S35" s="47"/>
      <c r="T35" s="44"/>
      <c r="U35" s="44"/>
      <c r="V35" s="44"/>
    </row>
    <row r="36" spans="1:22" ht="14.15" customHeight="1" x14ac:dyDescent="0.35">
      <c r="A36" s="5" t="s">
        <v>32</v>
      </c>
      <c r="B36" s="14">
        <v>421901392.90989012</v>
      </c>
      <c r="C36" s="14"/>
      <c r="D36" s="13">
        <v>22476713.050000001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>
        <f t="shared" si="2"/>
        <v>22476713.050000001</v>
      </c>
      <c r="Q36" s="14"/>
      <c r="R36" s="40"/>
      <c r="S36" s="48"/>
    </row>
    <row r="37" spans="1:22" ht="14.15" customHeight="1" x14ac:dyDescent="0.35">
      <c r="A37" s="5" t="s">
        <v>33</v>
      </c>
      <c r="B37" s="14">
        <v>10871882.502499999</v>
      </c>
      <c r="C37" s="14"/>
      <c r="D37" s="13"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4">
        <f t="shared" si="2"/>
        <v>0</v>
      </c>
      <c r="Q37" s="14"/>
      <c r="R37" s="40"/>
      <c r="S37" s="48"/>
    </row>
    <row r="38" spans="1:22" ht="14.15" customHeight="1" x14ac:dyDescent="0.35">
      <c r="A38" s="5" t="s">
        <v>34</v>
      </c>
      <c r="B38" s="14">
        <v>0</v>
      </c>
      <c r="C38" s="14"/>
      <c r="D38" s="13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4">
        <f t="shared" si="2"/>
        <v>0</v>
      </c>
      <c r="Q38" s="14"/>
      <c r="R38" s="40"/>
      <c r="S38" s="48"/>
    </row>
    <row r="39" spans="1:22" ht="14.15" customHeight="1" x14ac:dyDescent="0.35">
      <c r="A39" s="5" t="s">
        <v>35</v>
      </c>
      <c r="B39" s="14">
        <v>0</v>
      </c>
      <c r="C39" s="14"/>
      <c r="D39" s="13">
        <v>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>
        <f t="shared" si="2"/>
        <v>0</v>
      </c>
      <c r="Q39" s="14"/>
      <c r="R39" s="40"/>
      <c r="S39" s="48"/>
    </row>
    <row r="40" spans="1:22" ht="14.15" customHeight="1" x14ac:dyDescent="0.35">
      <c r="A40" s="5" t="s">
        <v>36</v>
      </c>
      <c r="B40" s="14">
        <v>8000000</v>
      </c>
      <c r="C40" s="14"/>
      <c r="D40" s="13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>
        <f t="shared" si="2"/>
        <v>0</v>
      </c>
      <c r="Q40" s="14"/>
      <c r="R40" s="40"/>
      <c r="S40" s="48"/>
    </row>
    <row r="41" spans="1:22" ht="14.15" customHeight="1" x14ac:dyDescent="0.35">
      <c r="A41" s="5" t="s">
        <v>37</v>
      </c>
      <c r="B41" s="14">
        <v>0</v>
      </c>
      <c r="C41" s="14"/>
      <c r="D41" s="13">
        <v>0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4">
        <f t="shared" si="2"/>
        <v>0</v>
      </c>
      <c r="Q41" s="14"/>
      <c r="R41" s="40"/>
      <c r="S41" s="48"/>
    </row>
    <row r="42" spans="1:22" ht="14.15" customHeight="1" x14ac:dyDescent="0.35">
      <c r="A42" s="5" t="s">
        <v>38</v>
      </c>
      <c r="B42" s="14">
        <v>6541692</v>
      </c>
      <c r="C42" s="14"/>
      <c r="D42" s="13">
        <v>0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>
        <f t="shared" si="2"/>
        <v>0</v>
      </c>
      <c r="Q42" s="14"/>
      <c r="R42" s="40"/>
      <c r="S42" s="48"/>
    </row>
    <row r="43" spans="1:22" ht="14.15" customHeight="1" x14ac:dyDescent="0.35">
      <c r="A43" s="5" t="s">
        <v>39</v>
      </c>
      <c r="B43" s="14">
        <v>0</v>
      </c>
      <c r="C43" s="14"/>
      <c r="D43" s="13">
        <v>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>
        <f t="shared" si="2"/>
        <v>0</v>
      </c>
      <c r="Q43" s="14"/>
      <c r="R43" s="40"/>
      <c r="S43" s="48"/>
    </row>
    <row r="44" spans="1:22" ht="14.15" customHeight="1" x14ac:dyDescent="0.35">
      <c r="A44" s="3" t="s">
        <v>40</v>
      </c>
      <c r="B44" s="15">
        <f>SUM(B45:B50)</f>
        <v>0</v>
      </c>
      <c r="C44" s="15"/>
      <c r="D44" s="49">
        <f t="shared" ref="D44:P44" si="6">SUM(D45:D50)</f>
        <v>0</v>
      </c>
      <c r="E44" s="49"/>
      <c r="F44" s="15"/>
      <c r="G44" s="49"/>
      <c r="H44" s="49"/>
      <c r="I44" s="49"/>
      <c r="J44" s="49"/>
      <c r="K44" s="49"/>
      <c r="L44" s="49"/>
      <c r="M44" s="49"/>
      <c r="N44" s="49"/>
      <c r="O44" s="49"/>
      <c r="P44" s="15">
        <f t="shared" si="6"/>
        <v>0</v>
      </c>
      <c r="Q44" s="44"/>
      <c r="R44" s="44"/>
      <c r="S44" s="47"/>
      <c r="T44" s="44"/>
      <c r="U44" s="44"/>
      <c r="V44" s="44"/>
    </row>
    <row r="45" spans="1:22" ht="14.15" customHeight="1" x14ac:dyDescent="0.35">
      <c r="A45" s="5" t="s">
        <v>41</v>
      </c>
      <c r="B45" s="14">
        <v>0</v>
      </c>
      <c r="C45" s="14"/>
      <c r="D45" s="13">
        <v>0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>
        <f t="shared" si="2"/>
        <v>0</v>
      </c>
      <c r="Q45" s="14"/>
      <c r="R45" s="40"/>
      <c r="S45" s="48"/>
    </row>
    <row r="46" spans="1:22" ht="14.15" customHeight="1" x14ac:dyDescent="0.35">
      <c r="A46" s="5" t="s">
        <v>42</v>
      </c>
      <c r="B46" s="14">
        <v>0</v>
      </c>
      <c r="C46" s="14"/>
      <c r="D46" s="13">
        <v>0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>
        <f t="shared" si="2"/>
        <v>0</v>
      </c>
      <c r="Q46" s="14"/>
      <c r="R46" s="40"/>
      <c r="S46" s="48"/>
    </row>
    <row r="47" spans="1:22" ht="14.15" customHeight="1" x14ac:dyDescent="0.35">
      <c r="A47" s="5" t="s">
        <v>43</v>
      </c>
      <c r="B47" s="14">
        <v>0</v>
      </c>
      <c r="C47" s="14"/>
      <c r="D47" s="13">
        <v>0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>
        <f t="shared" si="2"/>
        <v>0</v>
      </c>
      <c r="Q47" s="14"/>
      <c r="R47" s="40"/>
      <c r="S47" s="48"/>
    </row>
    <row r="48" spans="1:22" ht="14.15" customHeight="1" x14ac:dyDescent="0.35">
      <c r="A48" s="5" t="s">
        <v>44</v>
      </c>
      <c r="B48" s="14">
        <v>0</v>
      </c>
      <c r="C48" s="14"/>
      <c r="D48" s="13">
        <v>0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4">
        <f t="shared" si="2"/>
        <v>0</v>
      </c>
      <c r="Q48" s="14"/>
      <c r="R48" s="40"/>
      <c r="S48" s="48"/>
    </row>
    <row r="49" spans="1:22" ht="14.15" customHeight="1" x14ac:dyDescent="0.35">
      <c r="A49" s="5" t="s">
        <v>45</v>
      </c>
      <c r="B49" s="14">
        <v>0</v>
      </c>
      <c r="C49" s="14"/>
      <c r="D49" s="13">
        <v>0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2"/>
        <v>0</v>
      </c>
      <c r="Q49" s="14"/>
      <c r="R49" s="40"/>
      <c r="S49" s="48"/>
    </row>
    <row r="50" spans="1:22" ht="14.15" customHeight="1" x14ac:dyDescent="0.35">
      <c r="A50" s="5" t="s">
        <v>46</v>
      </c>
      <c r="B50" s="14">
        <v>0</v>
      </c>
      <c r="C50" s="14"/>
      <c r="D50" s="13"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4">
        <f t="shared" si="2"/>
        <v>0</v>
      </c>
      <c r="Q50" s="14"/>
      <c r="R50" s="40"/>
      <c r="S50" s="48"/>
    </row>
    <row r="51" spans="1:22" ht="14.15" customHeight="1" x14ac:dyDescent="0.35">
      <c r="A51" s="3" t="s">
        <v>47</v>
      </c>
      <c r="B51" s="15">
        <f>SUM(B52:B60)</f>
        <v>268516963.39749998</v>
      </c>
      <c r="C51" s="15"/>
      <c r="D51" s="49">
        <f t="shared" ref="D51:P51" si="7">SUM(D52:D60)</f>
        <v>3964899.51</v>
      </c>
      <c r="E51" s="49"/>
      <c r="F51" s="15"/>
      <c r="G51" s="49"/>
      <c r="H51" s="49"/>
      <c r="I51" s="49"/>
      <c r="J51" s="49"/>
      <c r="K51" s="49"/>
      <c r="L51" s="49"/>
      <c r="M51" s="49"/>
      <c r="N51" s="49"/>
      <c r="O51" s="49"/>
      <c r="P51" s="15">
        <f t="shared" si="7"/>
        <v>3964899.51</v>
      </c>
      <c r="Q51" s="44"/>
      <c r="R51" s="44"/>
      <c r="S51" s="47"/>
      <c r="T51" s="44"/>
      <c r="U51" s="44"/>
      <c r="V51" s="44"/>
    </row>
    <row r="52" spans="1:22" ht="14.15" customHeight="1" x14ac:dyDescent="0.35">
      <c r="A52" s="5" t="s">
        <v>48</v>
      </c>
      <c r="B52" s="14">
        <v>25661044</v>
      </c>
      <c r="C52" s="14"/>
      <c r="D52" s="13">
        <v>202780.48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>
        <f t="shared" si="2"/>
        <v>202780.48</v>
      </c>
      <c r="Q52" s="14"/>
      <c r="R52" s="40"/>
      <c r="S52" s="48"/>
    </row>
    <row r="53" spans="1:22" ht="14.15" customHeight="1" x14ac:dyDescent="0.35">
      <c r="A53" s="5" t="s">
        <v>49</v>
      </c>
      <c r="B53" s="14">
        <v>3429330</v>
      </c>
      <c r="C53" s="14"/>
      <c r="D53" s="13">
        <v>149280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4">
        <f t="shared" si="2"/>
        <v>149280</v>
      </c>
      <c r="Q53" s="14"/>
      <c r="R53" s="40"/>
      <c r="S53" s="48"/>
    </row>
    <row r="54" spans="1:22" ht="14.15" customHeight="1" x14ac:dyDescent="0.35">
      <c r="A54" s="5" t="s">
        <v>50</v>
      </c>
      <c r="B54" s="14">
        <v>45250</v>
      </c>
      <c r="C54" s="14"/>
      <c r="D54" s="13">
        <v>18389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4">
        <f t="shared" si="2"/>
        <v>18389</v>
      </c>
      <c r="Q54" s="14"/>
      <c r="R54" s="40"/>
      <c r="S54" s="48"/>
    </row>
    <row r="55" spans="1:22" ht="14.15" customHeight="1" x14ac:dyDescent="0.35">
      <c r="A55" s="5" t="s">
        <v>51</v>
      </c>
      <c r="B55" s="14">
        <v>10000000</v>
      </c>
      <c r="C55" s="14"/>
      <c r="D55" s="13">
        <v>0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>
        <f t="shared" si="2"/>
        <v>0</v>
      </c>
      <c r="Q55" s="14"/>
      <c r="R55" s="40"/>
      <c r="S55" s="48"/>
    </row>
    <row r="56" spans="1:22" ht="14.15" customHeight="1" x14ac:dyDescent="0.35">
      <c r="A56" s="5" t="s">
        <v>52</v>
      </c>
      <c r="B56" s="14">
        <v>13061683.52</v>
      </c>
      <c r="C56" s="14"/>
      <c r="D56" s="13">
        <v>116195.00999999998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4">
        <f t="shared" si="2"/>
        <v>116195.00999999998</v>
      </c>
      <c r="Q56" s="14"/>
      <c r="R56" s="40"/>
      <c r="S56" s="48"/>
    </row>
    <row r="57" spans="1:22" ht="14.15" customHeight="1" x14ac:dyDescent="0.35">
      <c r="A57" s="5" t="s">
        <v>53</v>
      </c>
      <c r="B57" s="14">
        <v>4845612.8800000008</v>
      </c>
      <c r="C57" s="14"/>
      <c r="D57" s="13">
        <v>0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4">
        <f t="shared" si="2"/>
        <v>0</v>
      </c>
      <c r="Q57" s="14"/>
      <c r="R57" s="40"/>
      <c r="S57" s="48"/>
    </row>
    <row r="58" spans="1:22" ht="14.15" customHeight="1" x14ac:dyDescent="0.35">
      <c r="A58" s="5" t="s">
        <v>54</v>
      </c>
      <c r="B58" s="14">
        <v>0</v>
      </c>
      <c r="C58" s="14"/>
      <c r="D58" s="13">
        <v>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4">
        <f t="shared" si="2"/>
        <v>0</v>
      </c>
      <c r="Q58" s="14"/>
      <c r="R58" s="40"/>
      <c r="S58" s="48"/>
    </row>
    <row r="59" spans="1:22" ht="14.15" customHeight="1" x14ac:dyDescent="0.35">
      <c r="A59" s="5" t="s">
        <v>55</v>
      </c>
      <c r="B59" s="14">
        <v>211474042.99749997</v>
      </c>
      <c r="C59" s="14"/>
      <c r="D59" s="13">
        <v>3478255.02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4">
        <f t="shared" si="2"/>
        <v>3478255.02</v>
      </c>
      <c r="Q59" s="14"/>
      <c r="R59" s="40"/>
      <c r="S59" s="48"/>
    </row>
    <row r="60" spans="1:22" ht="14.15" customHeight="1" x14ac:dyDescent="0.35">
      <c r="A60" s="5" t="s">
        <v>56</v>
      </c>
      <c r="B60" s="14">
        <v>0</v>
      </c>
      <c r="C60" s="14"/>
      <c r="D60" s="13"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4">
        <f t="shared" si="2"/>
        <v>0</v>
      </c>
      <c r="Q60" s="14"/>
      <c r="R60" s="40"/>
      <c r="S60" s="48"/>
    </row>
    <row r="61" spans="1:22" ht="14.15" customHeight="1" x14ac:dyDescent="0.35">
      <c r="A61" s="3" t="s">
        <v>57</v>
      </c>
      <c r="B61" s="15">
        <f>SUM(B62:B65)</f>
        <v>6923289.1299853493</v>
      </c>
      <c r="C61" s="15"/>
      <c r="D61" s="49">
        <f t="shared" ref="D61:P61" si="8">SUM(D62:D65)</f>
        <v>0</v>
      </c>
      <c r="E61" s="49"/>
      <c r="F61" s="15"/>
      <c r="G61" s="49"/>
      <c r="H61" s="49"/>
      <c r="I61" s="49"/>
      <c r="J61" s="49"/>
      <c r="K61" s="49"/>
      <c r="L61" s="49"/>
      <c r="M61" s="49"/>
      <c r="N61" s="49"/>
      <c r="O61" s="49"/>
      <c r="P61" s="15">
        <f t="shared" si="8"/>
        <v>0</v>
      </c>
      <c r="Q61" s="44"/>
      <c r="R61" s="44"/>
      <c r="S61" s="47"/>
      <c r="T61" s="44"/>
      <c r="U61" s="44"/>
      <c r="V61" s="44"/>
    </row>
    <row r="62" spans="1:22" ht="14.15" customHeight="1" x14ac:dyDescent="0.35">
      <c r="A62" s="5" t="s">
        <v>58</v>
      </c>
      <c r="B62" s="14">
        <v>6923289.1299853493</v>
      </c>
      <c r="C62" s="14"/>
      <c r="D62" s="13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">
        <f>SUM(D62:O62)</f>
        <v>0</v>
      </c>
      <c r="Q62" s="14"/>
      <c r="R62" s="40"/>
      <c r="S62" s="40"/>
    </row>
    <row r="63" spans="1:22" ht="14.15" customHeight="1" x14ac:dyDescent="0.35">
      <c r="A63" s="5" t="s">
        <v>59</v>
      </c>
      <c r="B63" s="14">
        <v>0</v>
      </c>
      <c r="C63" s="14"/>
      <c r="D63" s="13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4">
        <f t="shared" si="2"/>
        <v>0</v>
      </c>
      <c r="Q63" s="14"/>
      <c r="R63" s="40"/>
      <c r="S63" s="40"/>
    </row>
    <row r="64" spans="1:22" ht="14.15" customHeight="1" x14ac:dyDescent="0.35">
      <c r="A64" s="5" t="s">
        <v>60</v>
      </c>
      <c r="B64" s="14">
        <v>0</v>
      </c>
      <c r="C64" s="14"/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4">
        <f t="shared" si="2"/>
        <v>0</v>
      </c>
      <c r="Q64" s="14"/>
      <c r="R64" s="40"/>
      <c r="S64" s="40"/>
    </row>
    <row r="65" spans="1:22" ht="14.15" customHeight="1" x14ac:dyDescent="0.35">
      <c r="A65" s="32" t="s">
        <v>61</v>
      </c>
      <c r="B65" s="14">
        <v>0</v>
      </c>
      <c r="C65" s="14"/>
      <c r="D65" s="13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4">
        <f t="shared" si="2"/>
        <v>0</v>
      </c>
      <c r="Q65" s="14"/>
      <c r="R65" s="40"/>
      <c r="S65" s="40"/>
    </row>
    <row r="66" spans="1:22" ht="14.15" customHeight="1" x14ac:dyDescent="0.35">
      <c r="A66" s="31" t="s">
        <v>83</v>
      </c>
      <c r="B66" s="15">
        <f>SUM(B67:B68)</f>
        <v>0</v>
      </c>
      <c r="C66" s="15"/>
      <c r="D66" s="50">
        <f t="shared" ref="D66:P66" si="9">SUM(D67:D68)</f>
        <v>0</v>
      </c>
      <c r="E66" s="50"/>
      <c r="F66" s="14"/>
      <c r="G66" s="50"/>
      <c r="H66" s="50"/>
      <c r="I66" s="50"/>
      <c r="J66" s="50"/>
      <c r="K66" s="50"/>
      <c r="L66" s="50"/>
      <c r="M66" s="50"/>
      <c r="N66" s="50"/>
      <c r="O66" s="50"/>
      <c r="P66" s="14">
        <f t="shared" si="9"/>
        <v>0</v>
      </c>
      <c r="Q66" s="14"/>
      <c r="R66" s="44"/>
      <c r="S66" s="44"/>
      <c r="T66" s="44"/>
      <c r="U66" s="44"/>
      <c r="V66" s="44"/>
    </row>
    <row r="67" spans="1:22" ht="14.15" customHeight="1" x14ac:dyDescent="0.35">
      <c r="A67" s="32" t="s">
        <v>84</v>
      </c>
      <c r="B67" s="14">
        <v>0</v>
      </c>
      <c r="C67" s="14"/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4">
        <f t="shared" si="2"/>
        <v>0</v>
      </c>
      <c r="Q67" s="14"/>
      <c r="R67" s="40"/>
      <c r="S67" s="40"/>
    </row>
    <row r="68" spans="1:22" ht="14.15" customHeight="1" x14ac:dyDescent="0.35">
      <c r="A68" s="32" t="s">
        <v>85</v>
      </c>
      <c r="B68" s="14">
        <v>0</v>
      </c>
      <c r="C68" s="14"/>
      <c r="D68" s="13">
        <v>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4">
        <f t="shared" si="2"/>
        <v>0</v>
      </c>
      <c r="Q68" s="14"/>
      <c r="R68" s="40"/>
      <c r="S68" s="40"/>
    </row>
    <row r="69" spans="1:22" ht="14.15" customHeight="1" x14ac:dyDescent="0.35">
      <c r="A69" s="31" t="s">
        <v>86</v>
      </c>
      <c r="B69" s="15">
        <f>SUM(B70:B72)</f>
        <v>0</v>
      </c>
      <c r="C69" s="15"/>
      <c r="D69" s="49">
        <f t="shared" ref="D69" si="10">SUM(D70:D72)</f>
        <v>0</v>
      </c>
      <c r="E69" s="49"/>
      <c r="F69" s="15"/>
      <c r="G69" s="49"/>
      <c r="H69" s="49"/>
      <c r="I69" s="49"/>
      <c r="J69" s="49"/>
      <c r="K69" s="49"/>
      <c r="L69" s="49"/>
      <c r="M69" s="49"/>
      <c r="N69" s="49"/>
      <c r="O69" s="49"/>
      <c r="P69" s="14">
        <f t="shared" si="2"/>
        <v>0</v>
      </c>
      <c r="Q69" s="14"/>
      <c r="R69" s="44"/>
      <c r="S69" s="44"/>
      <c r="T69" s="44"/>
      <c r="U69" s="44"/>
      <c r="V69" s="44"/>
    </row>
    <row r="70" spans="1:22" ht="14.15" customHeight="1" x14ac:dyDescent="0.35">
      <c r="A70" s="32" t="s">
        <v>87</v>
      </c>
      <c r="B70" s="14">
        <v>0</v>
      </c>
      <c r="C70" s="14"/>
      <c r="D70" s="13">
        <v>0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4">
        <f t="shared" si="2"/>
        <v>0</v>
      </c>
      <c r="Q70" s="14"/>
      <c r="R70" s="40"/>
      <c r="S70" s="40"/>
    </row>
    <row r="71" spans="1:22" ht="14.15" customHeight="1" x14ac:dyDescent="0.35">
      <c r="A71" s="32" t="s">
        <v>88</v>
      </c>
      <c r="B71" s="14">
        <v>0</v>
      </c>
      <c r="C71" s="14"/>
      <c r="D71" s="13">
        <v>0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4">
        <f t="shared" si="2"/>
        <v>0</v>
      </c>
      <c r="Q71" s="14"/>
      <c r="R71" s="40"/>
      <c r="S71" s="40"/>
    </row>
    <row r="72" spans="1:22" ht="14.15" customHeight="1" x14ac:dyDescent="0.35">
      <c r="A72" s="32" t="s">
        <v>89</v>
      </c>
      <c r="B72" s="14">
        <v>0</v>
      </c>
      <c r="C72" s="14"/>
      <c r="D72" s="13">
        <v>0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4">
        <f t="shared" si="2"/>
        <v>0</v>
      </c>
      <c r="Q72" s="14"/>
      <c r="R72" s="40"/>
      <c r="S72" s="40"/>
    </row>
    <row r="73" spans="1:22" ht="14.15" customHeight="1" x14ac:dyDescent="0.35">
      <c r="A73" s="1" t="s">
        <v>62</v>
      </c>
      <c r="B73" s="16">
        <f>SUM(B74,B77,B80)</f>
        <v>3929927805.2908101</v>
      </c>
      <c r="C73" s="16"/>
      <c r="D73" s="16">
        <f t="shared" ref="D73:P73" si="11">SUM(D74,D77,D80)</f>
        <v>6890000</v>
      </c>
      <c r="E73" s="16"/>
      <c r="F73" s="2"/>
      <c r="G73" s="2"/>
      <c r="H73" s="2"/>
      <c r="I73" s="2"/>
      <c r="J73" s="2"/>
      <c r="K73" s="2"/>
      <c r="L73" s="2"/>
      <c r="M73" s="2"/>
      <c r="N73" s="2"/>
      <c r="O73" s="2"/>
      <c r="P73" s="16">
        <f t="shared" si="11"/>
        <v>6890000</v>
      </c>
      <c r="Q73" s="15"/>
      <c r="R73" s="15"/>
      <c r="S73" s="15"/>
    </row>
    <row r="74" spans="1:22" ht="14.15" customHeight="1" x14ac:dyDescent="0.35">
      <c r="A74" s="3" t="s">
        <v>63</v>
      </c>
      <c r="B74" s="15">
        <f>SUM(B75:B76)</f>
        <v>3929927805.2908101</v>
      </c>
      <c r="C74" s="15"/>
      <c r="D74" s="15">
        <f t="shared" ref="D74:P74" si="12">SUM(D75:D76)</f>
        <v>6890000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>
        <f t="shared" si="12"/>
        <v>6890000</v>
      </c>
      <c r="Q74" s="14"/>
      <c r="R74" s="14"/>
      <c r="S74" s="14"/>
    </row>
    <row r="75" spans="1:22" ht="14.15" customHeight="1" x14ac:dyDescent="0.35">
      <c r="A75" s="5" t="s">
        <v>90</v>
      </c>
      <c r="B75" s="14">
        <v>3798917805.2908101</v>
      </c>
      <c r="C75" s="14"/>
      <c r="D75" s="20">
        <v>6890000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>
        <f>+SUM(D75:O75)</f>
        <v>6890000</v>
      </c>
      <c r="Q75" s="13"/>
      <c r="R75" s="13"/>
      <c r="S75" s="13"/>
    </row>
    <row r="76" spans="1:22" ht="14.15" customHeight="1" x14ac:dyDescent="0.35">
      <c r="A76" s="5" t="s">
        <v>91</v>
      </c>
      <c r="B76" s="14">
        <v>131010000</v>
      </c>
      <c r="C76" s="14"/>
      <c r="D76" s="13">
        <v>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>
        <f t="shared" ref="P76:P81" si="13">+SUM(D76:O76)</f>
        <v>0</v>
      </c>
      <c r="Q76" s="13"/>
      <c r="R76" s="13"/>
      <c r="S76" s="13"/>
    </row>
    <row r="77" spans="1:22" ht="14.15" customHeight="1" x14ac:dyDescent="0.35">
      <c r="A77" s="31" t="s">
        <v>92</v>
      </c>
      <c r="B77" s="15">
        <f>SUM(B78:B79)</f>
        <v>0</v>
      </c>
      <c r="C77" s="15"/>
      <c r="D77" s="15">
        <f t="shared" ref="D77" si="14">SUM(D78:D79)</f>
        <v>0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49">
        <f t="shared" si="13"/>
        <v>0</v>
      </c>
      <c r="Q77" s="13"/>
      <c r="R77" s="14"/>
      <c r="S77" s="14"/>
    </row>
    <row r="78" spans="1:22" ht="14.15" customHeight="1" x14ac:dyDescent="0.35">
      <c r="A78" s="32" t="s">
        <v>93</v>
      </c>
      <c r="B78" s="14">
        <v>0</v>
      </c>
      <c r="C78" s="14"/>
      <c r="D78" s="13">
        <v>0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si="13"/>
        <v>0</v>
      </c>
      <c r="Q78" s="13"/>
      <c r="R78" s="13"/>
      <c r="S78" s="13"/>
    </row>
    <row r="79" spans="1:22" ht="14.15" customHeight="1" x14ac:dyDescent="0.35">
      <c r="A79" s="32" t="s">
        <v>94</v>
      </c>
      <c r="B79" s="14">
        <v>0</v>
      </c>
      <c r="C79" s="14"/>
      <c r="D79" s="13">
        <v>0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3"/>
        <v>0</v>
      </c>
      <c r="Q79" s="13"/>
      <c r="R79" s="13"/>
      <c r="S79" s="13"/>
    </row>
    <row r="80" spans="1:22" ht="14.15" customHeight="1" x14ac:dyDescent="0.35">
      <c r="A80" s="31" t="s">
        <v>95</v>
      </c>
      <c r="B80" s="14">
        <f>SUM(B81)</f>
        <v>0</v>
      </c>
      <c r="C80" s="15"/>
      <c r="D80" s="15">
        <f t="shared" ref="D80:P80" si="15">SUM(D81)</f>
        <v>0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>
        <f t="shared" si="15"/>
        <v>0</v>
      </c>
      <c r="Q80" s="13"/>
      <c r="R80" s="14"/>
      <c r="S80" s="14"/>
    </row>
    <row r="81" spans="1:20" ht="14.15" customHeight="1" x14ac:dyDescent="0.35">
      <c r="A81" s="32" t="s">
        <v>96</v>
      </c>
      <c r="B81" s="14">
        <v>0</v>
      </c>
      <c r="C81" s="14"/>
      <c r="D81" s="13">
        <v>0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13"/>
        <v>0</v>
      </c>
      <c r="Q81" s="13"/>
      <c r="R81" s="13"/>
      <c r="S81" s="13"/>
    </row>
    <row r="82" spans="1:20" ht="14.15" customHeight="1" x14ac:dyDescent="0.35">
      <c r="A82" s="6" t="s">
        <v>64</v>
      </c>
      <c r="B82" s="17">
        <f>SUM(B8,B73)</f>
        <v>8448200397.2956295</v>
      </c>
      <c r="C82" s="17"/>
      <c r="D82" s="17">
        <f t="shared" ref="D82:P82" si="16">SUM(D8,D73)</f>
        <v>217872330.85000002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>
        <f t="shared" si="16"/>
        <v>217872330.85000002</v>
      </c>
      <c r="Q82" s="45"/>
      <c r="R82" s="51"/>
      <c r="S82" s="45"/>
      <c r="T82" s="45"/>
    </row>
    <row r="83" spans="1:20" ht="14.15" customHeight="1" x14ac:dyDescent="0.35">
      <c r="B83" s="14"/>
      <c r="C83" s="23"/>
      <c r="E83" s="29"/>
      <c r="F83" s="35"/>
      <c r="G83" s="35"/>
      <c r="H83" s="23"/>
      <c r="I83" s="23"/>
      <c r="J83" s="46"/>
      <c r="K83" s="35"/>
      <c r="N83" s="27"/>
    </row>
    <row r="84" spans="1:20" x14ac:dyDescent="0.35">
      <c r="B84" s="14"/>
      <c r="D84" s="14"/>
      <c r="E84" s="14"/>
      <c r="F84" s="36"/>
      <c r="L84" s="14"/>
      <c r="M84" s="14"/>
      <c r="N84" s="14"/>
      <c r="O84" s="14"/>
      <c r="P84" s="14"/>
      <c r="Q84" s="14"/>
      <c r="R84" s="14"/>
      <c r="S84" s="14"/>
    </row>
    <row r="85" spans="1:20" x14ac:dyDescent="0.35">
      <c r="D85" s="14"/>
      <c r="E85" s="14"/>
      <c r="F85" s="37"/>
      <c r="G85" s="14"/>
      <c r="N85" s="14"/>
      <c r="O85" s="14"/>
      <c r="P85" s="14"/>
      <c r="Q85" s="14"/>
      <c r="R85" s="14"/>
      <c r="S85" s="14"/>
    </row>
    <row r="86" spans="1:20" x14ac:dyDescent="0.35">
      <c r="B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20" x14ac:dyDescent="0.35"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20" x14ac:dyDescent="0.35">
      <c r="E88" s="14"/>
      <c r="P88" s="14"/>
      <c r="Q88" s="14"/>
      <c r="R88" s="14"/>
      <c r="S88" s="14"/>
    </row>
    <row r="89" spans="1:20" x14ac:dyDescent="0.35">
      <c r="E89" s="14"/>
      <c r="P89" s="14"/>
      <c r="Q89" s="14"/>
      <c r="R89" s="14"/>
      <c r="S89" s="14"/>
    </row>
    <row r="90" spans="1:20" x14ac:dyDescent="0.35">
      <c r="E90" s="14"/>
      <c r="P90" s="14"/>
      <c r="Q90" s="14"/>
      <c r="R90" s="14"/>
      <c r="S90" s="14"/>
    </row>
    <row r="91" spans="1:20" x14ac:dyDescent="0.35">
      <c r="E91" s="14"/>
      <c r="P91" s="14"/>
      <c r="Q91" s="14"/>
      <c r="R91" s="14"/>
      <c r="S91" s="14"/>
    </row>
    <row r="92" spans="1:20" x14ac:dyDescent="0.35">
      <c r="E92" s="14"/>
      <c r="P92" s="14"/>
      <c r="Q92" s="14"/>
      <c r="R92" s="14"/>
      <c r="S92" s="14"/>
    </row>
    <row r="93" spans="1:20" x14ac:dyDescent="0.35">
      <c r="E93" s="14"/>
      <c r="P93" s="14"/>
      <c r="Q93" s="14"/>
      <c r="R93" s="14"/>
      <c r="S93" s="14"/>
    </row>
    <row r="94" spans="1:20" x14ac:dyDescent="0.35">
      <c r="E94" s="14"/>
      <c r="P94" s="14"/>
      <c r="Q94" s="14"/>
      <c r="R94" s="14"/>
      <c r="S94" s="14"/>
    </row>
    <row r="95" spans="1:20" x14ac:dyDescent="0.35">
      <c r="E95" s="14"/>
      <c r="P95" s="14"/>
      <c r="Q95" s="14"/>
      <c r="R95" s="14"/>
      <c r="S95" s="14"/>
    </row>
    <row r="96" spans="1:20" x14ac:dyDescent="0.35">
      <c r="E96" s="14"/>
      <c r="P96" s="14"/>
      <c r="Q96" s="14"/>
      <c r="R96" s="14"/>
      <c r="S96" s="14"/>
    </row>
    <row r="97" spans="1:19" x14ac:dyDescent="0.35">
      <c r="E97" s="14"/>
      <c r="P97" s="14"/>
      <c r="Q97" s="14"/>
      <c r="R97" s="14"/>
      <c r="S97" s="14"/>
    </row>
    <row r="98" spans="1:19" x14ac:dyDescent="0.35">
      <c r="E98" s="14"/>
      <c r="P98" s="14"/>
      <c r="Q98" s="14"/>
      <c r="R98" s="14"/>
      <c r="S98" s="14"/>
    </row>
    <row r="99" spans="1:19" x14ac:dyDescent="0.35">
      <c r="E99" s="14"/>
      <c r="P99" s="14"/>
      <c r="Q99" s="14"/>
      <c r="R99" s="14"/>
      <c r="S99" s="14"/>
    </row>
    <row r="101" spans="1:19" ht="14.5" customHeight="1" x14ac:dyDescent="0.35">
      <c r="A101" s="24" t="s">
        <v>79</v>
      </c>
      <c r="B101" s="25"/>
      <c r="C101" s="25"/>
      <c r="G101" s="14"/>
      <c r="K101" s="56" t="s">
        <v>100</v>
      </c>
      <c r="L101" s="56"/>
      <c r="M101" s="56"/>
      <c r="N101" s="56"/>
    </row>
    <row r="102" spans="1:19" ht="15.5" x14ac:dyDescent="0.35">
      <c r="A102" s="22" t="s">
        <v>80</v>
      </c>
      <c r="B102" s="26"/>
      <c r="G102" s="14"/>
      <c r="K102" s="57" t="s">
        <v>102</v>
      </c>
      <c r="L102" s="57"/>
      <c r="M102" s="57"/>
      <c r="N102" s="57"/>
    </row>
    <row r="107" spans="1:19" x14ac:dyDescent="0.35">
      <c r="A107" s="18"/>
    </row>
    <row r="108" spans="1:19" ht="15.5" x14ac:dyDescent="0.35">
      <c r="A108" s="19"/>
    </row>
  </sheetData>
  <mergeCells count="10">
    <mergeCell ref="D6:P6"/>
    <mergeCell ref="K101:N101"/>
    <mergeCell ref="K102:N102"/>
    <mergeCell ref="A6:A7"/>
    <mergeCell ref="A1:P1"/>
    <mergeCell ref="A2:P2"/>
    <mergeCell ref="A3:P3"/>
    <mergeCell ref="A4:P4"/>
    <mergeCell ref="B6:B7"/>
    <mergeCell ref="C6:C7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P15 P25 P35 P44 P51 P61 P66 P8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O108"/>
  <sheetViews>
    <sheetView showGridLines="0" view="pageBreakPreview" zoomScale="80" zoomScaleNormal="85" zoomScaleSheetLayoutView="80" workbookViewId="0">
      <selection activeCell="B93" sqref="B93"/>
    </sheetView>
  </sheetViews>
  <sheetFormatPr defaultColWidth="11.453125" defaultRowHeight="14.5" x14ac:dyDescent="0.35"/>
  <cols>
    <col min="1" max="1" width="93.7265625" style="10" customWidth="1"/>
    <col min="2" max="6" width="16.7265625" customWidth="1"/>
    <col min="7" max="7" width="16.81640625" style="14" bestFit="1" customWidth="1"/>
    <col min="8" max="8" width="13.7265625" customWidth="1"/>
    <col min="9" max="9" width="13.26953125" bestFit="1" customWidth="1"/>
    <col min="10" max="10" width="13.7265625" customWidth="1"/>
    <col min="11" max="11" width="17.54296875" customWidth="1"/>
    <col min="12" max="13" width="13.7265625" customWidth="1"/>
    <col min="14" max="14" width="19.1796875" bestFit="1" customWidth="1"/>
  </cols>
  <sheetData>
    <row r="1" spans="1:15" ht="28.5" x14ac:dyDescent="0.35">
      <c r="A1" s="59" t="s">
        <v>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5" ht="15.5" x14ac:dyDescent="0.35">
      <c r="A2" s="61" t="s">
        <v>101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15.5" x14ac:dyDescent="0.35">
      <c r="A3" s="63" t="s">
        <v>97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5" ht="15.5" x14ac:dyDescent="0.35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7.5" customHeight="1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5" x14ac:dyDescent="0.35">
      <c r="A6" s="11" t="s">
        <v>1</v>
      </c>
      <c r="B6" s="7" t="s">
        <v>66</v>
      </c>
      <c r="C6" s="7" t="s">
        <v>67</v>
      </c>
      <c r="D6" s="7" t="s">
        <v>68</v>
      </c>
      <c r="E6" s="7" t="s">
        <v>69</v>
      </c>
      <c r="F6" s="8" t="s">
        <v>70</v>
      </c>
      <c r="G6" s="21" t="s">
        <v>71</v>
      </c>
      <c r="H6" s="8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7" t="s">
        <v>98</v>
      </c>
      <c r="N6" s="7" t="s">
        <v>77</v>
      </c>
    </row>
    <row r="7" spans="1:15" ht="14.15" customHeight="1" x14ac:dyDescent="0.35">
      <c r="A7" s="30" t="s">
        <v>4</v>
      </c>
      <c r="B7" s="16">
        <f t="shared" ref="B7:N7" si="0">SUM(B8,B14,B24,B34,B43,B50,B60,B65,B68)</f>
        <v>210982330.85000002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>
        <f t="shared" si="0"/>
        <v>210982330.85000002</v>
      </c>
    </row>
    <row r="8" spans="1:15" ht="14.15" customHeight="1" x14ac:dyDescent="0.35">
      <c r="A8" s="31" t="s">
        <v>5</v>
      </c>
      <c r="B8" s="15">
        <f t="shared" ref="B8:N8" si="1">SUM(B9:B13)</f>
        <v>159433913.34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 t="shared" si="1"/>
        <v>159433913.34</v>
      </c>
    </row>
    <row r="9" spans="1:15" ht="14.15" customHeight="1" x14ac:dyDescent="0.35">
      <c r="A9" s="32" t="s">
        <v>6</v>
      </c>
      <c r="B9" s="13">
        <v>114993481.5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>
        <f>+SUM(B9:M9)</f>
        <v>114993481.5</v>
      </c>
    </row>
    <row r="10" spans="1:15" ht="14.15" customHeight="1" x14ac:dyDescent="0.35">
      <c r="A10" s="32" t="s">
        <v>7</v>
      </c>
      <c r="B10" s="13">
        <v>19677197.239999998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f t="shared" ref="N10:N13" si="2">+SUM(B10:M10)</f>
        <v>19677197.239999998</v>
      </c>
    </row>
    <row r="11" spans="1:15" ht="14.15" customHeight="1" x14ac:dyDescent="0.35">
      <c r="A11" s="32" t="s">
        <v>8</v>
      </c>
      <c r="B11" s="13">
        <v>2084455.51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f t="shared" si="2"/>
        <v>2084455.51</v>
      </c>
      <c r="O11" s="52"/>
    </row>
    <row r="12" spans="1:15" ht="14.15" customHeight="1" x14ac:dyDescent="0.35">
      <c r="A12" s="32" t="s">
        <v>9</v>
      </c>
      <c r="B12" s="13">
        <v>8318460.7199999969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>
        <f t="shared" si="2"/>
        <v>8318460.7199999969</v>
      </c>
    </row>
    <row r="13" spans="1:15" ht="14.15" customHeight="1" x14ac:dyDescent="0.35">
      <c r="A13" s="32" t="s">
        <v>10</v>
      </c>
      <c r="B13" s="13">
        <v>14360318.369999994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>
        <f t="shared" si="2"/>
        <v>14360318.369999994</v>
      </c>
    </row>
    <row r="14" spans="1:15" ht="14.15" customHeight="1" x14ac:dyDescent="0.35">
      <c r="A14" s="31" t="s">
        <v>11</v>
      </c>
      <c r="B14" s="49">
        <f t="shared" ref="B14:N14" si="3">SUM(B15:B23)</f>
        <v>24445458.520000003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5">
        <f t="shared" si="3"/>
        <v>24445458.520000003</v>
      </c>
    </row>
    <row r="15" spans="1:15" ht="14.15" customHeight="1" x14ac:dyDescent="0.35">
      <c r="A15" s="32" t="s">
        <v>12</v>
      </c>
      <c r="B15" s="13">
        <v>2248869.6800000002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ref="N15:N23" si="4">+SUM(B15:M15)</f>
        <v>2248869.6800000002</v>
      </c>
    </row>
    <row r="16" spans="1:15" ht="14.15" customHeight="1" x14ac:dyDescent="0.35">
      <c r="A16" s="32" t="s">
        <v>13</v>
      </c>
      <c r="B16" s="13">
        <v>6441095.4000000004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>
        <f t="shared" si="4"/>
        <v>6441095.4000000004</v>
      </c>
    </row>
    <row r="17" spans="1:14" ht="14.15" customHeight="1" x14ac:dyDescent="0.35">
      <c r="A17" s="32" t="s">
        <v>14</v>
      </c>
      <c r="B17" s="13">
        <v>561113.25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si="4"/>
        <v>561113.25</v>
      </c>
    </row>
    <row r="18" spans="1:14" ht="14.15" customHeight="1" x14ac:dyDescent="0.35">
      <c r="A18" s="32" t="s">
        <v>15</v>
      </c>
      <c r="B18" s="13">
        <v>21040.640000000014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>
        <f t="shared" si="4"/>
        <v>21040.640000000014</v>
      </c>
    </row>
    <row r="19" spans="1:14" ht="14.15" customHeight="1" x14ac:dyDescent="0.35">
      <c r="A19" s="32" t="s">
        <v>16</v>
      </c>
      <c r="B19" s="13">
        <v>1675651.8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>
        <f t="shared" si="4"/>
        <v>1675651.8</v>
      </c>
    </row>
    <row r="20" spans="1:14" ht="14.15" customHeight="1" x14ac:dyDescent="0.35">
      <c r="A20" s="32" t="s">
        <v>17</v>
      </c>
      <c r="B20" s="13">
        <v>4792333.0599999996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>
        <f t="shared" si="4"/>
        <v>4792333.0599999996</v>
      </c>
    </row>
    <row r="21" spans="1:14" ht="14.15" customHeight="1" x14ac:dyDescent="0.35">
      <c r="A21" s="32" t="s">
        <v>18</v>
      </c>
      <c r="B21" s="13">
        <v>261848.35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>
        <f t="shared" si="4"/>
        <v>261848.35</v>
      </c>
    </row>
    <row r="22" spans="1:14" ht="14.15" customHeight="1" x14ac:dyDescent="0.35">
      <c r="A22" s="32" t="s">
        <v>19</v>
      </c>
      <c r="B22" s="13">
        <v>7803915.3399999999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f t="shared" si="4"/>
        <v>7803915.3399999999</v>
      </c>
    </row>
    <row r="23" spans="1:14" ht="14.15" customHeight="1" x14ac:dyDescent="0.35">
      <c r="A23" s="32" t="s">
        <v>20</v>
      </c>
      <c r="B23" s="13">
        <v>639591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 t="shared" si="4"/>
        <v>639591</v>
      </c>
    </row>
    <row r="24" spans="1:14" ht="14.15" customHeight="1" x14ac:dyDescent="0.35">
      <c r="A24" s="31" t="s">
        <v>21</v>
      </c>
      <c r="B24" s="49">
        <f t="shared" ref="B24:N24" si="5">SUM(B25:B33)</f>
        <v>661346.43000000005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15">
        <f t="shared" si="5"/>
        <v>661346.43000000005</v>
      </c>
    </row>
    <row r="25" spans="1:14" ht="14.15" customHeight="1" x14ac:dyDescent="0.35">
      <c r="A25" s="32" t="s">
        <v>22</v>
      </c>
      <c r="B25" s="13">
        <v>24636.989999999991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f t="shared" ref="N25:N33" si="6">+SUM(B25:M25)</f>
        <v>24636.989999999991</v>
      </c>
    </row>
    <row r="26" spans="1:14" ht="14.15" customHeight="1" x14ac:dyDescent="0.35">
      <c r="A26" s="32" t="s">
        <v>23</v>
      </c>
      <c r="B26" s="13">
        <v>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>
        <f t="shared" si="6"/>
        <v>0</v>
      </c>
    </row>
    <row r="27" spans="1:14" ht="14.15" customHeight="1" x14ac:dyDescent="0.35">
      <c r="A27" s="32" t="s">
        <v>24</v>
      </c>
      <c r="B27" s="13">
        <v>139998.81000000008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>
        <f t="shared" si="6"/>
        <v>139998.81000000008</v>
      </c>
    </row>
    <row r="28" spans="1:14" ht="14.15" customHeight="1" x14ac:dyDescent="0.35">
      <c r="A28" s="32" t="s">
        <v>25</v>
      </c>
      <c r="B28" s="13">
        <v>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>
        <f t="shared" si="6"/>
        <v>0</v>
      </c>
    </row>
    <row r="29" spans="1:14" ht="14.15" customHeight="1" x14ac:dyDescent="0.35">
      <c r="A29" s="32" t="s">
        <v>26</v>
      </c>
      <c r="B29" s="13">
        <v>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si="6"/>
        <v>0</v>
      </c>
    </row>
    <row r="30" spans="1:14" ht="14.15" customHeight="1" x14ac:dyDescent="0.35">
      <c r="A30" s="32" t="s">
        <v>27</v>
      </c>
      <c r="B30" s="13"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f t="shared" si="6"/>
        <v>0</v>
      </c>
    </row>
    <row r="31" spans="1:14" ht="14.15" customHeight="1" x14ac:dyDescent="0.35">
      <c r="A31" s="32" t="s">
        <v>28</v>
      </c>
      <c r="B31" s="13">
        <v>273934.67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6"/>
        <v>273934.67</v>
      </c>
    </row>
    <row r="32" spans="1:14" ht="14.15" customHeight="1" x14ac:dyDescent="0.35">
      <c r="A32" s="32" t="s">
        <v>29</v>
      </c>
      <c r="B32" s="13">
        <v>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f t="shared" si="6"/>
        <v>0</v>
      </c>
    </row>
    <row r="33" spans="1:14" ht="14.15" customHeight="1" x14ac:dyDescent="0.35">
      <c r="A33" s="32" t="s">
        <v>30</v>
      </c>
      <c r="B33" s="13">
        <v>222775.96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6"/>
        <v>222775.96</v>
      </c>
    </row>
    <row r="34" spans="1:14" ht="14.15" customHeight="1" x14ac:dyDescent="0.35">
      <c r="A34" s="31" t="s">
        <v>31</v>
      </c>
      <c r="B34" s="15">
        <f>SUM(B35:B42)</f>
        <v>22476713.050000001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>
        <f t="shared" ref="N34" si="7">SUM(N35:N42)</f>
        <v>22476713.050000001</v>
      </c>
    </row>
    <row r="35" spans="1:14" ht="14.15" customHeight="1" x14ac:dyDescent="0.35">
      <c r="A35" s="32" t="s">
        <v>32</v>
      </c>
      <c r="B35" s="13">
        <v>22476713.050000001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>
        <f t="shared" ref="N35:N42" si="8">+SUM(B35:M35)</f>
        <v>22476713.050000001</v>
      </c>
    </row>
    <row r="36" spans="1:14" ht="14.15" customHeight="1" x14ac:dyDescent="0.35">
      <c r="A36" s="32" t="s">
        <v>33</v>
      </c>
      <c r="B36" s="13"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>
        <f t="shared" si="8"/>
        <v>0</v>
      </c>
    </row>
    <row r="37" spans="1:14" ht="14.15" customHeight="1" x14ac:dyDescent="0.35">
      <c r="A37" s="32" t="s">
        <v>34</v>
      </c>
      <c r="B37" s="13"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>
        <f t="shared" si="8"/>
        <v>0</v>
      </c>
    </row>
    <row r="38" spans="1:14" ht="14.15" customHeight="1" x14ac:dyDescent="0.35">
      <c r="A38" s="32" t="s">
        <v>35</v>
      </c>
      <c r="B38" s="13">
        <v>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>
        <f t="shared" si="8"/>
        <v>0</v>
      </c>
    </row>
    <row r="39" spans="1:14" ht="14.15" customHeight="1" x14ac:dyDescent="0.35">
      <c r="A39" s="32" t="s">
        <v>36</v>
      </c>
      <c r="B39" s="13">
        <v>0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>
        <f t="shared" si="8"/>
        <v>0</v>
      </c>
    </row>
    <row r="40" spans="1:14" ht="14.15" customHeight="1" x14ac:dyDescent="0.35">
      <c r="A40" s="32" t="s">
        <v>37</v>
      </c>
      <c r="B40" s="13">
        <v>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8"/>
        <v>0</v>
      </c>
    </row>
    <row r="41" spans="1:14" ht="14.15" customHeight="1" x14ac:dyDescent="0.35">
      <c r="A41" s="32" t="s">
        <v>38</v>
      </c>
      <c r="B41" s="13">
        <v>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8"/>
        <v>0</v>
      </c>
    </row>
    <row r="42" spans="1:14" ht="14.15" customHeight="1" x14ac:dyDescent="0.35">
      <c r="A42" s="32" t="s">
        <v>39</v>
      </c>
      <c r="B42" s="13">
        <v>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8"/>
        <v>0</v>
      </c>
    </row>
    <row r="43" spans="1:14" ht="14.15" customHeight="1" x14ac:dyDescent="0.35">
      <c r="A43" s="31" t="s">
        <v>40</v>
      </c>
      <c r="B43" s="49">
        <f>SUM(B44:B49)</f>
        <v>0</v>
      </c>
      <c r="C43" s="49"/>
      <c r="D43" s="15"/>
      <c r="E43" s="49"/>
      <c r="F43" s="49"/>
      <c r="G43" s="49"/>
      <c r="H43" s="49"/>
      <c r="I43" s="49"/>
      <c r="J43" s="49"/>
      <c r="K43" s="49"/>
      <c r="L43" s="49"/>
      <c r="M43" s="49"/>
      <c r="N43" s="49">
        <f t="shared" ref="N43" si="9">SUM(N44:N49)</f>
        <v>0</v>
      </c>
    </row>
    <row r="44" spans="1:14" ht="14.15" customHeight="1" x14ac:dyDescent="0.35">
      <c r="A44" s="32" t="s">
        <v>41</v>
      </c>
      <c r="B44" s="13">
        <v>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>
        <f t="shared" ref="N44:N49" si="10">+SUM(B44:M44)</f>
        <v>0</v>
      </c>
    </row>
    <row r="45" spans="1:14" ht="14.15" customHeight="1" x14ac:dyDescent="0.35">
      <c r="A45" s="32" t="s">
        <v>42</v>
      </c>
      <c r="B45" s="13">
        <v>0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>
        <f t="shared" si="10"/>
        <v>0</v>
      </c>
    </row>
    <row r="46" spans="1:14" ht="14.15" customHeight="1" x14ac:dyDescent="0.35">
      <c r="A46" s="32" t="s">
        <v>43</v>
      </c>
      <c r="B46" s="13">
        <v>0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f t="shared" si="10"/>
        <v>0</v>
      </c>
    </row>
    <row r="47" spans="1:14" ht="14.15" customHeight="1" x14ac:dyDescent="0.35">
      <c r="A47" s="32" t="s">
        <v>44</v>
      </c>
      <c r="B47" s="13">
        <v>0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>
        <f t="shared" si="10"/>
        <v>0</v>
      </c>
    </row>
    <row r="48" spans="1:14" ht="14.15" customHeight="1" x14ac:dyDescent="0.35">
      <c r="A48" s="32" t="s">
        <v>45</v>
      </c>
      <c r="B48" s="13">
        <v>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>
        <f t="shared" si="10"/>
        <v>0</v>
      </c>
    </row>
    <row r="49" spans="1:14" ht="14.15" customHeight="1" x14ac:dyDescent="0.35">
      <c r="A49" s="32" t="s">
        <v>46</v>
      </c>
      <c r="B49" s="13">
        <v>0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>
        <f t="shared" si="10"/>
        <v>0</v>
      </c>
    </row>
    <row r="50" spans="1:14" ht="14.15" customHeight="1" x14ac:dyDescent="0.35">
      <c r="A50" s="31" t="s">
        <v>47</v>
      </c>
      <c r="B50" s="49">
        <f>SUM(B51:B59)</f>
        <v>3964899.51</v>
      </c>
      <c r="C50" s="49"/>
      <c r="D50" s="15"/>
      <c r="E50" s="49"/>
      <c r="F50" s="49"/>
      <c r="G50" s="49"/>
      <c r="H50" s="49"/>
      <c r="I50" s="49"/>
      <c r="J50" s="49"/>
      <c r="K50" s="49"/>
      <c r="L50" s="49"/>
      <c r="M50" s="49"/>
      <c r="N50" s="15">
        <f t="shared" ref="N50" si="11">SUM(N51:N59)</f>
        <v>3964899.51</v>
      </c>
    </row>
    <row r="51" spans="1:14" ht="14.15" customHeight="1" x14ac:dyDescent="0.35">
      <c r="A51" s="32" t="s">
        <v>48</v>
      </c>
      <c r="B51" s="13">
        <v>202780.48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f t="shared" ref="N51:N59" si="12">+SUM(B51:M51)</f>
        <v>202780.48</v>
      </c>
    </row>
    <row r="52" spans="1:14" ht="14.15" customHeight="1" x14ac:dyDescent="0.35">
      <c r="A52" s="32" t="s">
        <v>49</v>
      </c>
      <c r="B52" s="13">
        <v>149280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>
        <f t="shared" si="12"/>
        <v>149280</v>
      </c>
    </row>
    <row r="53" spans="1:14" ht="14.15" customHeight="1" x14ac:dyDescent="0.35">
      <c r="A53" s="32" t="s">
        <v>50</v>
      </c>
      <c r="B53" s="13">
        <v>18389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>
        <f t="shared" si="12"/>
        <v>18389</v>
      </c>
    </row>
    <row r="54" spans="1:14" ht="14.15" customHeight="1" x14ac:dyDescent="0.35">
      <c r="A54" s="32" t="s">
        <v>51</v>
      </c>
      <c r="B54" s="13">
        <v>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>
        <f t="shared" si="12"/>
        <v>0</v>
      </c>
    </row>
    <row r="55" spans="1:14" ht="14.15" customHeight="1" x14ac:dyDescent="0.35">
      <c r="A55" s="32" t="s">
        <v>52</v>
      </c>
      <c r="B55" s="13">
        <v>116195.00999999998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>
        <f t="shared" si="12"/>
        <v>116195.00999999998</v>
      </c>
    </row>
    <row r="56" spans="1:14" ht="14.15" customHeight="1" x14ac:dyDescent="0.35">
      <c r="A56" s="32" t="s">
        <v>53</v>
      </c>
      <c r="B56" s="13">
        <v>0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>
        <f t="shared" si="12"/>
        <v>0</v>
      </c>
    </row>
    <row r="57" spans="1:14" ht="14.15" customHeight="1" x14ac:dyDescent="0.35">
      <c r="A57" s="32" t="s">
        <v>54</v>
      </c>
      <c r="B57" s="13">
        <v>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>
        <f t="shared" si="12"/>
        <v>0</v>
      </c>
    </row>
    <row r="58" spans="1:14" ht="14.15" customHeight="1" x14ac:dyDescent="0.35">
      <c r="A58" s="32" t="s">
        <v>55</v>
      </c>
      <c r="B58" s="13">
        <v>3478255.02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>
        <f t="shared" si="12"/>
        <v>3478255.02</v>
      </c>
    </row>
    <row r="59" spans="1:14" ht="14.15" customHeight="1" x14ac:dyDescent="0.35">
      <c r="A59" s="32" t="s">
        <v>56</v>
      </c>
      <c r="B59" s="13">
        <v>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>
        <f t="shared" si="12"/>
        <v>0</v>
      </c>
    </row>
    <row r="60" spans="1:14" ht="14.15" customHeight="1" x14ac:dyDescent="0.35">
      <c r="A60" s="31" t="s">
        <v>57</v>
      </c>
      <c r="B60" s="49">
        <f>SUM(B61:B64)</f>
        <v>0</v>
      </c>
      <c r="C60" s="49"/>
      <c r="D60" s="15"/>
      <c r="E60" s="49"/>
      <c r="F60" s="49"/>
      <c r="G60" s="49"/>
      <c r="H60" s="49"/>
      <c r="I60" s="49"/>
      <c r="J60" s="49"/>
      <c r="K60" s="49"/>
      <c r="L60" s="49"/>
      <c r="M60" s="49"/>
      <c r="N60" s="15">
        <f t="shared" ref="N60" si="13">SUM(N61:N64)</f>
        <v>0</v>
      </c>
    </row>
    <row r="61" spans="1:14" ht="14.15" customHeight="1" x14ac:dyDescent="0.35">
      <c r="A61" s="32" t="s">
        <v>58</v>
      </c>
      <c r="B61" s="13">
        <v>0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>
        <f>+SUM(B61:M61)</f>
        <v>0</v>
      </c>
    </row>
    <row r="62" spans="1:14" ht="14.15" customHeight="1" x14ac:dyDescent="0.35">
      <c r="A62" s="32" t="s">
        <v>59</v>
      </c>
      <c r="B62" s="13">
        <v>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>
        <f t="shared" ref="N62:N64" si="14">+SUM(B62:M62)</f>
        <v>0</v>
      </c>
    </row>
    <row r="63" spans="1:14" ht="14.15" customHeight="1" x14ac:dyDescent="0.35">
      <c r="A63" s="32" t="s">
        <v>60</v>
      </c>
      <c r="B63" s="13">
        <v>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>
        <f t="shared" si="14"/>
        <v>0</v>
      </c>
    </row>
    <row r="64" spans="1:14" ht="14.15" customHeight="1" x14ac:dyDescent="0.35">
      <c r="A64" s="32" t="s">
        <v>61</v>
      </c>
      <c r="B64" s="13">
        <v>0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>
        <f t="shared" si="14"/>
        <v>0</v>
      </c>
    </row>
    <row r="65" spans="1:14" ht="14.15" customHeight="1" x14ac:dyDescent="0.35">
      <c r="A65" s="31" t="s">
        <v>83</v>
      </c>
      <c r="B65" s="49">
        <f>SUM(B66:B67)</f>
        <v>0</v>
      </c>
      <c r="C65" s="49"/>
      <c r="D65" s="15"/>
      <c r="E65" s="49"/>
      <c r="F65" s="49"/>
      <c r="G65" s="49"/>
      <c r="H65" s="49"/>
      <c r="I65" s="49"/>
      <c r="J65" s="49"/>
      <c r="K65" s="49"/>
      <c r="L65" s="49"/>
      <c r="M65" s="49"/>
      <c r="N65" s="49">
        <f t="shared" ref="N65" si="15">SUM(N66:N67)</f>
        <v>0</v>
      </c>
    </row>
    <row r="66" spans="1:14" ht="14.15" customHeight="1" x14ac:dyDescent="0.35">
      <c r="A66" s="32" t="s">
        <v>84</v>
      </c>
      <c r="B66" s="13">
        <v>0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>
        <v>0</v>
      </c>
    </row>
    <row r="67" spans="1:14" ht="14.15" customHeight="1" x14ac:dyDescent="0.35">
      <c r="A67" s="32" t="s">
        <v>85</v>
      </c>
      <c r="B67" s="13">
        <v>0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>
        <v>0</v>
      </c>
    </row>
    <row r="68" spans="1:14" ht="14.15" customHeight="1" x14ac:dyDescent="0.35">
      <c r="A68" s="31" t="s">
        <v>86</v>
      </c>
      <c r="B68" s="49">
        <f>SUM(B69:B71)</f>
        <v>0</v>
      </c>
      <c r="C68" s="49"/>
      <c r="D68" s="15"/>
      <c r="E68" s="49"/>
      <c r="F68" s="49"/>
      <c r="G68" s="49"/>
      <c r="H68" s="49"/>
      <c r="I68" s="49"/>
      <c r="J68" s="49"/>
      <c r="K68" s="49"/>
      <c r="L68" s="49"/>
      <c r="M68" s="49"/>
      <c r="N68" s="49">
        <f t="shared" ref="N68" si="16">SUM(N69:N71)</f>
        <v>0</v>
      </c>
    </row>
    <row r="69" spans="1:14" ht="14.15" customHeight="1" x14ac:dyDescent="0.35">
      <c r="A69" s="32" t="s">
        <v>87</v>
      </c>
      <c r="B69" s="13">
        <v>0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>
        <v>0</v>
      </c>
    </row>
    <row r="70" spans="1:14" ht="14.15" customHeight="1" x14ac:dyDescent="0.35">
      <c r="A70" s="32" t="s">
        <v>88</v>
      </c>
      <c r="B70" s="13">
        <v>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>
        <v>0</v>
      </c>
    </row>
    <row r="71" spans="1:14" ht="14.15" customHeight="1" x14ac:dyDescent="0.35">
      <c r="A71" s="32" t="s">
        <v>89</v>
      </c>
      <c r="B71" s="13">
        <v>0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>
        <v>0</v>
      </c>
    </row>
    <row r="72" spans="1:14" ht="14.15" customHeight="1" x14ac:dyDescent="0.35">
      <c r="A72" s="30" t="s">
        <v>62</v>
      </c>
      <c r="B72" s="16">
        <f t="shared" ref="B72:N72" si="17">SUM(B73,B76,B79)</f>
        <v>6890000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16">
        <f t="shared" si="17"/>
        <v>6890000</v>
      </c>
    </row>
    <row r="73" spans="1:14" ht="14.15" customHeight="1" x14ac:dyDescent="0.35">
      <c r="A73" s="31" t="s">
        <v>63</v>
      </c>
      <c r="B73" s="49">
        <f>SUM(B74:B75)</f>
        <v>6890000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>
        <f t="shared" ref="N73" si="18">SUM(N74:N75)</f>
        <v>6890000</v>
      </c>
    </row>
    <row r="74" spans="1:14" ht="14.15" customHeight="1" x14ac:dyDescent="0.35">
      <c r="A74" s="32" t="s">
        <v>90</v>
      </c>
      <c r="B74" s="13">
        <v>6890000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>
        <f>+SUM(B74:M74)</f>
        <v>6890000</v>
      </c>
    </row>
    <row r="75" spans="1:14" ht="14.15" customHeight="1" x14ac:dyDescent="0.35">
      <c r="A75" s="32" t="s">
        <v>91</v>
      </c>
      <c r="B75" s="13">
        <v>0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>
        <f t="shared" ref="N75" si="19">+SUM(B75:M75)</f>
        <v>0</v>
      </c>
    </row>
    <row r="76" spans="1:14" ht="14.15" customHeight="1" x14ac:dyDescent="0.35">
      <c r="A76" s="31" t="s">
        <v>92</v>
      </c>
      <c r="B76" s="49">
        <f>SUM(B77:B78)</f>
        <v>0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>
        <f t="shared" ref="N76" si="20">SUM(N77:N78)</f>
        <v>0</v>
      </c>
    </row>
    <row r="77" spans="1:14" ht="14.15" customHeight="1" x14ac:dyDescent="0.35">
      <c r="A77" s="32" t="s">
        <v>93</v>
      </c>
      <c r="B77" s="13">
        <v>0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>
        <v>0</v>
      </c>
    </row>
    <row r="78" spans="1:14" ht="14.15" customHeight="1" x14ac:dyDescent="0.35">
      <c r="A78" s="32" t="s">
        <v>94</v>
      </c>
      <c r="B78" s="13">
        <v>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>
        <v>0</v>
      </c>
    </row>
    <row r="79" spans="1:14" ht="14.15" customHeight="1" x14ac:dyDescent="0.35">
      <c r="A79" s="31" t="s">
        <v>95</v>
      </c>
      <c r="B79" s="49">
        <f>SUM(B80)</f>
        <v>0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>
        <f t="shared" ref="N79" si="21">SUM(N80)</f>
        <v>0</v>
      </c>
    </row>
    <row r="80" spans="1:14" ht="14.15" customHeight="1" x14ac:dyDescent="0.35">
      <c r="A80" s="32" t="s">
        <v>96</v>
      </c>
      <c r="B80" s="13">
        <v>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>
        <v>0</v>
      </c>
    </row>
    <row r="81" spans="1:14" ht="14.15" customHeight="1" x14ac:dyDescent="0.35">
      <c r="A81" s="12" t="s">
        <v>82</v>
      </c>
      <c r="B81" s="17">
        <f t="shared" ref="B81" si="22">SUM(B7,B72)</f>
        <v>217872330.85000002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>
        <f>+SUM(B81:M81)</f>
        <v>217872330.85000002</v>
      </c>
    </row>
    <row r="82" spans="1:14" ht="14.15" customHeight="1" x14ac:dyDescent="0.35">
      <c r="B82" s="13"/>
      <c r="C82" s="13"/>
      <c r="D82" s="13"/>
      <c r="E82" s="13"/>
      <c r="F82" s="13"/>
      <c r="H82" s="14"/>
    </row>
    <row r="83" spans="1:14" ht="14.15" customHeight="1" x14ac:dyDescent="0.35">
      <c r="B83" s="13"/>
      <c r="C83" s="13"/>
      <c r="D83" s="13"/>
      <c r="E83" s="13"/>
      <c r="F83" s="13"/>
      <c r="K83" s="14"/>
      <c r="L83" s="14"/>
      <c r="M83" s="14"/>
    </row>
    <row r="84" spans="1:14" ht="14.15" customHeight="1" x14ac:dyDescent="0.35">
      <c r="B84" s="13"/>
      <c r="C84" s="13"/>
      <c r="D84" s="13"/>
      <c r="E84" s="13"/>
      <c r="F84" s="13"/>
      <c r="H84" s="14"/>
      <c r="L84" s="14"/>
      <c r="M84" s="14"/>
    </row>
    <row r="85" spans="1:14" ht="14.15" customHeight="1" x14ac:dyDescent="0.35">
      <c r="B85" s="13"/>
      <c r="C85" s="13"/>
      <c r="D85" s="13"/>
      <c r="E85" s="13"/>
      <c r="F85" s="13"/>
      <c r="K85" s="14"/>
      <c r="L85" s="14"/>
      <c r="M85" s="14"/>
    </row>
    <row r="86" spans="1:14" ht="14.15" customHeight="1" x14ac:dyDescent="0.35">
      <c r="B86" s="13"/>
      <c r="C86" s="13"/>
      <c r="D86" s="13"/>
      <c r="E86" s="13"/>
      <c r="F86" s="13"/>
    </row>
    <row r="87" spans="1:14" ht="14.15" customHeight="1" x14ac:dyDescent="0.35">
      <c r="B87" s="13"/>
      <c r="C87" s="13"/>
      <c r="D87" s="13"/>
      <c r="E87" s="13"/>
      <c r="F87" s="13"/>
    </row>
    <row r="88" spans="1:14" ht="14.15" customHeight="1" x14ac:dyDescent="0.35">
      <c r="B88" s="13"/>
      <c r="C88" s="13"/>
      <c r="D88" s="13"/>
      <c r="E88" s="13"/>
      <c r="F88" s="13"/>
    </row>
    <row r="89" spans="1:14" ht="14.15" customHeight="1" x14ac:dyDescent="0.35">
      <c r="B89" s="13"/>
      <c r="C89" s="13"/>
      <c r="D89" s="13"/>
      <c r="E89" s="13"/>
      <c r="F89" s="13"/>
    </row>
    <row r="90" spans="1:14" ht="14.15" customHeight="1" x14ac:dyDescent="0.35">
      <c r="B90" s="13"/>
      <c r="C90" s="13"/>
      <c r="D90" s="13"/>
      <c r="E90" s="13"/>
      <c r="F90" s="13"/>
    </row>
    <row r="91" spans="1:14" ht="14.15" customHeight="1" x14ac:dyDescent="0.35">
      <c r="B91" s="13"/>
      <c r="C91" s="13"/>
      <c r="D91" s="13"/>
      <c r="E91" s="13"/>
      <c r="F91" s="13"/>
    </row>
    <row r="92" spans="1:14" ht="14.15" customHeight="1" x14ac:dyDescent="0.35">
      <c r="B92" s="13"/>
      <c r="C92" s="13"/>
      <c r="D92" s="13"/>
      <c r="E92" s="13"/>
      <c r="F92" s="13"/>
    </row>
    <row r="93" spans="1:14" ht="14.15" customHeight="1" x14ac:dyDescent="0.35">
      <c r="B93" s="13"/>
      <c r="C93" s="13"/>
      <c r="D93" s="13"/>
      <c r="E93" s="13"/>
      <c r="F93" s="13"/>
    </row>
    <row r="94" spans="1:14" ht="14.15" customHeight="1" x14ac:dyDescent="0.35">
      <c r="B94" s="13"/>
      <c r="C94" s="13"/>
      <c r="D94" s="13"/>
      <c r="E94" s="13"/>
      <c r="F94" s="13"/>
    </row>
    <row r="95" spans="1:14" ht="14.15" customHeight="1" x14ac:dyDescent="0.35">
      <c r="B95" s="13"/>
      <c r="C95" s="13"/>
      <c r="D95" s="13"/>
      <c r="E95" s="13"/>
      <c r="F95" s="13"/>
    </row>
    <row r="96" spans="1:14" ht="14.15" customHeight="1" x14ac:dyDescent="0.35">
      <c r="B96" s="13"/>
      <c r="C96" s="13"/>
      <c r="D96" s="13"/>
      <c r="E96" s="13"/>
      <c r="F96" s="13"/>
    </row>
    <row r="97" spans="1:12" ht="14.15" customHeight="1" x14ac:dyDescent="0.35">
      <c r="B97" s="13"/>
      <c r="C97" s="13"/>
      <c r="D97" s="13"/>
      <c r="E97" s="13"/>
      <c r="F97" s="13"/>
    </row>
    <row r="98" spans="1:12" ht="14.15" customHeight="1" x14ac:dyDescent="0.35">
      <c r="B98" s="13"/>
      <c r="C98" s="13"/>
      <c r="D98" s="13"/>
      <c r="E98" s="13"/>
      <c r="F98" s="13"/>
    </row>
    <row r="99" spans="1:12" ht="14.15" customHeight="1" x14ac:dyDescent="0.35">
      <c r="B99" s="13"/>
      <c r="C99" s="13"/>
      <c r="D99" s="13"/>
      <c r="E99" s="13"/>
      <c r="F99" s="13"/>
    </row>
    <row r="100" spans="1:12" x14ac:dyDescent="0.35">
      <c r="A100" s="38" t="s">
        <v>99</v>
      </c>
      <c r="G100" s="68" t="s">
        <v>100</v>
      </c>
      <c r="H100" s="68"/>
      <c r="I100" s="68"/>
      <c r="J100" s="68"/>
    </row>
    <row r="101" spans="1:12" ht="13" customHeight="1" x14ac:dyDescent="0.35">
      <c r="A101" s="33" t="s">
        <v>80</v>
      </c>
      <c r="G101" s="67" t="s">
        <v>102</v>
      </c>
      <c r="H101" s="67"/>
      <c r="I101" s="67"/>
      <c r="J101" s="67"/>
      <c r="K101" s="10"/>
      <c r="L101" s="10"/>
    </row>
    <row r="103" spans="1:12" x14ac:dyDescent="0.35">
      <c r="A103"/>
    </row>
    <row r="104" spans="1:12" x14ac:dyDescent="0.35">
      <c r="A104"/>
    </row>
    <row r="105" spans="1:12" x14ac:dyDescent="0.35">
      <c r="A105"/>
    </row>
    <row r="106" spans="1:12" x14ac:dyDescent="0.35">
      <c r="A106"/>
    </row>
    <row r="107" spans="1:12" x14ac:dyDescent="0.35">
      <c r="A107" s="18"/>
    </row>
    <row r="108" spans="1:12" ht="15.5" x14ac:dyDescent="0.35">
      <c r="A108" s="19"/>
    </row>
  </sheetData>
  <mergeCells count="6">
    <mergeCell ref="G101:J101"/>
    <mergeCell ref="A1:N1"/>
    <mergeCell ref="A2:N2"/>
    <mergeCell ref="A3:N3"/>
    <mergeCell ref="A4:N4"/>
    <mergeCell ref="G100:J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ignoredErrors>
    <ignoredError sqref="N14 N24 N34 N50 N6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2025-02-19T20:35:09Z</cp:lastPrinted>
  <dcterms:created xsi:type="dcterms:W3CDTF">2021-07-29T18:58:50Z</dcterms:created>
  <dcterms:modified xsi:type="dcterms:W3CDTF">2025-02-19T20:51:49Z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