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Division de Presupuesto\2023\Ejecuciones\Físico-Financiero\Trimestrales\4to Trimestre\"/>
    </mc:Choice>
  </mc:AlternateContent>
  <xr:revisionPtr revIDLastSave="0" documentId="13_ncr:1_{C4949FF2-6A15-476E-907D-552C600984B1}" xr6:coauthVersionLast="47" xr6:coauthVersionMax="47" xr10:uidLastSave="{00000000-0000-0000-0000-000000000000}"/>
  <bookViews>
    <workbookView xWindow="28680" yWindow="-120" windowWidth="29040" windowHeight="15990" xr2:uid="{4338FEAE-DB8E-4C02-BE6D-DDC1311F061E}"/>
  </bookViews>
  <sheets>
    <sheet name="programa11-12" sheetId="1" r:id="rId1"/>
    <sheet name="Hoja1" sheetId="2" r:id="rId2"/>
  </sheets>
  <definedNames>
    <definedName name="_xlnm.Print_Area" localSheetId="0">'programa11-12'!$A$1:$J$86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A49" i="1" l="1" a="1"/>
  <c r="A49" i="1" s="1"/>
  <c r="C49" i="1" a="1"/>
  <c r="C49" i="1" s="1"/>
  <c r="F49" i="1" a="1"/>
  <c r="F49" i="1" s="1"/>
  <c r="I53" i="1"/>
  <c r="J53" i="1"/>
  <c r="A25" i="1"/>
  <c r="J31" i="1"/>
  <c r="J66" i="1" l="1"/>
  <c r="I49" i="1"/>
  <c r="F25" i="1"/>
  <c r="J68" i="1" s="1"/>
  <c r="C25" i="1"/>
  <c r="J67" i="1" s="1"/>
  <c r="J30" i="1"/>
  <c r="I30" i="1"/>
  <c r="I29" i="1"/>
  <c r="J29" i="1"/>
  <c r="I25"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<sst xmlns="http://schemas.openxmlformats.org/spreadsheetml/2006/main" count="133" uniqueCount="96">
  <si>
    <t>I.I - Completar los datos requeridos sobre la institución</t>
  </si>
  <si>
    <t>Capítulo</t>
  </si>
  <si>
    <t>Subcapítulo</t>
  </si>
  <si>
    <t>Unidad Ejecutora</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</si>
  <si>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</si>
  <si>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</si>
  <si>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</si>
  <si>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</si>
  <si>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</si>
  <si>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</si>
  <si>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</si>
  <si>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</si>
  <si>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</si>
  <si>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</si>
  <si>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</si>
  <si>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</si>
  <si>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</si>
  <si>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</si>
  <si>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</si>
  <si>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</si>
  <si>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</si>
  <si>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</si>
  <si>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</si>
  <si>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</si>
  <si>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</si>
  <si>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</si>
  <si>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</si>
  <si>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</si>
  <si>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</si>
  <si>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</si>
  <si>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</si>
  <si>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</si>
  <si>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</si>
  <si>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</si>
  <si>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V. Análisis de los Logros y Desviaciones</t>
  </si>
  <si>
    <t>V.I - Información de Logros y Desviaciones por Producto</t>
  </si>
  <si>
    <t xml:space="preserve">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</si>
  <si>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</si>
  <si>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</si>
  <si>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</si>
  <si>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</si>
  <si>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</si>
  <si>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Presupuesto aprobado:  </t>
  </si>
  <si>
    <t xml:space="preserve">Presupuesto modificado: </t>
  </si>
  <si>
    <t>Total devengado:</t>
  </si>
  <si>
    <t>Aportar al bienestar del país, vigilando la solvencia, liquidez, gestión de las entidades y la estabilidad del sistema financiero; y protegiendo los derechos de los usuarios de los servicios financieros.</t>
  </si>
  <si>
    <t>Ser una institución referente nacional e internacionalmente, reconocida por la calidad de su supervisión y el acompañamiento que brinda a los usuarios de los servicios financieros, respaldada por un personal altamente calificado y la excelencia en su gestión</t>
  </si>
  <si>
    <t>3.1.3</t>
  </si>
  <si>
    <t>Economía Sostenible, Integradora y Competitiva</t>
  </si>
  <si>
    <t>Consolidar un sistema financiero eficiente, solvente y profundo que apoye la generación de ahorro y su canalización al desarrollo productivo</t>
  </si>
  <si>
    <t>Economía articulada, innovadora y ambientalmente sostenible, con una estructura productiva que genera crecimiento alto y sostenido, con trabajo digno, que se inserta de forma competitiva en la economía global</t>
  </si>
  <si>
    <t>11 - Supervisión de entidades de intermediación financiera y cambiaria</t>
  </si>
  <si>
    <t>12 - Protección y salud financiera de los usuarios del sistema financiero.</t>
  </si>
  <si>
    <t>01 - Entidades de intermediación financiera y cambiaria con supervisión y control</t>
  </si>
  <si>
    <t>02 - Entidades de intermediación financiera supervisadas para prevenir el lavado de activos y el financiamiento del terrorismo (PLAFT)</t>
  </si>
  <si>
    <t>03 - Actividades de entidades de intermediación financiera y cambiaria registradas y/o autorizadas</t>
  </si>
  <si>
    <t>Cantidad de entidades de intermediación financiera y cambiaria supervisadas</t>
  </si>
  <si>
    <t>Cantidad de entidades de intermediación financiera supervisadas en materia de PLAFT</t>
  </si>
  <si>
    <t>Porcentaje de solicitudes de registro y/o autorización atendidas</t>
  </si>
  <si>
    <t>&gt;95%</t>
  </si>
  <si>
    <t>01 - Usuarios reciben asistencia para solucionar reclamaciones sobre productos o servicios adquiridos en una entidad de intermediación financiera.</t>
  </si>
  <si>
    <t>Porcentaje de reclamaciones de usuarios del sistema financiero y cambiario atendidas</t>
  </si>
  <si>
    <t>&gt;90%</t>
  </si>
  <si>
    <t>Entidades de intermediación financiera, y cambiaria</t>
  </si>
  <si>
    <t>01 - Entidades de intermediación financiera y cambiaria con supervisión y control
02 - Entidades de intermediación financiera supervisadas para prevenir el lavado de activos y el financiamiento del terrorismo (PLAFT)
03 - Actividades de entidades de intermediación financiera y cambiaria registradas y/o autorizadas</t>
  </si>
  <si>
    <t>Mantener la estabilidad, solvencia y eficiencia del sistema financiero</t>
  </si>
  <si>
    <t>Descripción del producto:</t>
  </si>
  <si>
    <t>Proteger los derechos de los usuarios de los servicios financieros y cambiarios</t>
  </si>
  <si>
    <t>Usuarios del sistema financiero</t>
  </si>
  <si>
    <t>Reducción de prácticas abusivas relacionados a productos y servicios ofrecidos por la entidades de intermediación financiera</t>
  </si>
  <si>
    <t>I -Información Institucional</t>
  </si>
  <si>
    <t>Supervisar el cumplimiento de las operaciones de las entidades intermediación financiera y cambiara con las normativas vigentes</t>
  </si>
  <si>
    <t>Atención a usuarios del sistema financiero con relación a reclamaciones sobre malas prácticas de entidades de intermediación financiera</t>
  </si>
  <si>
    <t>01 -Se lleva a cabo la verificación del cumplimiento de las entidades de intermediación financiera y cambiaria con la normativa vigente
02- Se lleva a cabo la verificación del cumplimiento de las entidades de intermediación financiera y cambiaria con la normativa vigente en materia de prevención de lavado de activos y financiamiento del terrorismo.
03- Se lleva a cabo revisión y aprobación de las operaciones de las entidades de intermediación financiera y cambiaria</t>
  </si>
  <si>
    <r>
      <rPr>
        <b/>
        <sz val="11"/>
        <color theme="1"/>
        <rFont val="Calibri"/>
        <family val="2"/>
        <scheme val="minor"/>
      </rPr>
      <t>José Alexander García De Peña</t>
    </r>
    <r>
      <rPr>
        <sz val="11"/>
        <color theme="1"/>
        <rFont val="Calibri"/>
        <family val="2"/>
        <scheme val="minor"/>
      </rPr>
      <t xml:space="preserve"> 
Subdirector Planificación y Presupuesto</t>
    </r>
  </si>
  <si>
    <t>Física 
(%)
 G=E/A</t>
  </si>
  <si>
    <t>Financiero 
(%) 
H=F/B</t>
  </si>
  <si>
    <t>N/A - Por el momento las proyección indican que la institución cumplirá con las metas planteadas al cierre de año.</t>
  </si>
  <si>
    <t>01-Superintendencia de Bancos</t>
  </si>
  <si>
    <t>Planificadas</t>
  </si>
  <si>
    <t>Ejecutadas</t>
  </si>
  <si>
    <t>Sistemicas</t>
  </si>
  <si>
    <t>No sistemicas</t>
  </si>
  <si>
    <t>Plaft</t>
  </si>
  <si>
    <t>Regimen Especial</t>
  </si>
  <si>
    <t>Subgerencia de supervisión</t>
  </si>
  <si>
    <t>N/A</t>
  </si>
  <si>
    <t>Con relación a la ejecución física, en este trimestre, el número de usuarios que recibieron asistencia para solucionar reclamaciones fue de 87%</t>
  </si>
  <si>
    <t>Informe de Evaluación trimestral de las Metas Físicas-Financieras 4to Trimestre Año 2023</t>
  </si>
  <si>
    <t xml:space="preserve">Con relación a la ejecución física para los productos 01 y 02, en este trimestre, se alcanzó una ejecución de 100% y de 133% respectivamente, lo que indica que el plan de supervisión se ha ejecutado satisfactoriamente en su totalidad, por lo que todas las entidades para las cuales se planificó una inspección, fueron supervisadas.
Con relación al producto 03, en este trimestre, fueron atentdidas el 100% de las solicitudes de registro y/o autorizaciones, logrando un cumplimiento de 105% respecto a lo programado. </t>
  </si>
  <si>
    <t>Con relación a la ejecución física de este producto, se lograron atender el 99% de las reclamaciones que fueron realizadas en el período octubre-diciembre 2023. Esto refleja el alto nivel de eficiencia y productividad de la institucion frente a los usuarios del sistema financiero que requieren de estos servicios.</t>
  </si>
  <si>
    <t>Magnolia García Tavárez</t>
  </si>
  <si>
    <t>Subdirectora Departamento Administrativo y Financiero</t>
  </si>
  <si>
    <t xml:space="preserve">                  Subdirector Planificación y Alianzas Interinstitucionales</t>
  </si>
  <si>
    <t>5126-Superintendencia de Bancos</t>
  </si>
  <si>
    <t>0001-Superintendencia de Bancos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</si>
</sst>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10409]#,##0;\-#,##0"/>
    <numFmt numFmtId="165" formatCode="[$-10409]#,##0.00;\-#,##0.00"/>
    <numFmt numFmtId="166" formatCode="[$-10409]0.00%"/>
    <numFmt numFmtId="167" formatCode="_(&quot;$&quot;* #,##0_);_(&quot;$&quot;* \(#,##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sz val="12"/>
      <color theme="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
      <left/>
      <right style="thin">
        <color theme="0" tint="-0.34998626667073579"/>
      </right>
      <top/>
      <bottom/>
      <diagonal/>
    </border>
    <border>
      <left style="thin">
        <color theme="0" tint="-0.34998626667073579"/>
      </left>
      <right style="thin">
        <color theme="0" tint="-0.34998626667073579"/>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7" fillId="0" borderId="10" xfId="0" applyFont="1" applyBorder="1" applyAlignment="1">
      <alignment vertical="center"/>
    </xf>
    <xf numFmtId="0" fontId="0" fillId="0" borderId="10" xfId="0" applyBorder="1"/>
    <xf numFmtId="0" fontId="9" fillId="0" borderId="0" xfId="0" applyFont="1" applyProtection="1">
      <protection locked="0"/>
    </xf>
    <xf numFmtId="0" fontId="8" fillId="5" borderId="12" xfId="0" applyFont="1" applyFill="1" applyBorder="1" applyAlignment="1">
      <alignment horizontal="center" vertical="center"/>
    </xf>
    <xf numFmtId="0" fontId="7" fillId="0" borderId="10" xfId="0" applyFont="1" applyBorder="1" applyAlignment="1">
      <alignment vertical="center" wrapText="1"/>
    </xf>
    <xf numFmtId="0" fontId="13" fillId="7" borderId="21" xfId="0" applyFont="1" applyFill="1" applyBorder="1" applyAlignment="1">
      <alignment horizontal="center" vertical="center" wrapText="1" readingOrder="1"/>
    </xf>
    <xf numFmtId="0" fontId="13" fillId="7" borderId="22" xfId="0" applyFont="1" applyFill="1" applyBorder="1" applyAlignment="1">
      <alignment horizontal="center" vertical="center" wrapText="1" readingOrder="1"/>
    </xf>
    <xf numFmtId="0" fontId="13" fillId="7" borderId="23" xfId="0" applyFont="1" applyFill="1" applyBorder="1" applyAlignment="1">
      <alignment horizontal="center" vertical="center" wrapText="1" readingOrder="1"/>
    </xf>
    <xf numFmtId="0" fontId="14" fillId="0" borderId="15" xfId="0" applyFont="1" applyBorder="1" applyAlignment="1" applyProtection="1">
      <alignment vertical="top" wrapText="1"/>
      <protection locked="0"/>
    </xf>
    <xf numFmtId="164" fontId="14" fillId="0" borderId="19" xfId="0" applyNumberFormat="1" applyFont="1" applyBorder="1" applyAlignment="1" applyProtection="1">
      <alignment horizontal="center" vertical="center" wrapText="1" readingOrder="1"/>
      <protection locked="0"/>
    </xf>
    <xf numFmtId="10" fontId="14" fillId="6" borderId="19" xfId="1" applyNumberFormat="1" applyFont="1" applyFill="1" applyBorder="1" applyAlignment="1" applyProtection="1">
      <alignment horizontal="center" vertical="center" wrapText="1" readingOrder="1"/>
      <protection locked="0"/>
    </xf>
    <xf numFmtId="166" fontId="14" fillId="6" borderId="16" xfId="0" applyNumberFormat="1" applyFont="1" applyFill="1" applyBorder="1" applyAlignment="1" applyProtection="1">
      <alignment horizontal="center" vertical="center" wrapText="1" readingOrder="1"/>
      <protection locked="0"/>
    </xf>
    <xf numFmtId="0" fontId="7" fillId="0" borderId="10" xfId="0" applyFont="1" applyBorder="1" applyAlignment="1" applyProtection="1">
      <alignment vertical="center" wrapText="1"/>
      <protection locked="0"/>
    </xf>
    <xf numFmtId="0" fontId="3" fillId="8" borderId="1" xfId="0" applyFont="1" applyFill="1" applyBorder="1" applyAlignment="1">
      <alignment vertical="top" wrapText="1"/>
    </xf>
    <xf numFmtId="0" fontId="3" fillId="8" borderId="2" xfId="0" applyFont="1" applyFill="1" applyBorder="1" applyAlignment="1">
      <alignment vertical="top" wrapText="1"/>
    </xf>
    <xf numFmtId="0" fontId="3" fillId="8" borderId="4" xfId="0" applyFont="1" applyFill="1" applyBorder="1" applyAlignment="1">
      <alignment vertical="top" wrapText="1"/>
    </xf>
    <xf numFmtId="0" fontId="2" fillId="0" borderId="10" xfId="0" applyFont="1" applyBorder="1"/>
    <xf numFmtId="0" fontId="8" fillId="5" borderId="12" xfId="0" applyFont="1" applyFill="1" applyBorder="1" applyAlignment="1">
      <alignment horizontal="center" vertical="center" wrapText="1"/>
    </xf>
    <xf numFmtId="0" fontId="0" fillId="8" borderId="0" xfId="0" applyFill="1"/>
    <xf numFmtId="0" fontId="2" fillId="8" borderId="0" xfId="0" applyFont="1" applyFill="1" applyAlignment="1">
      <alignment horizontal="center"/>
    </xf>
    <xf numFmtId="0" fontId="20" fillId="8" borderId="0" xfId="0" applyFont="1" applyFill="1" applyAlignment="1">
      <alignment horizontal="center" vertical="center"/>
    </xf>
    <xf numFmtId="0" fontId="13" fillId="7" borderId="29" xfId="0" applyFont="1" applyFill="1" applyBorder="1" applyAlignment="1">
      <alignment horizontal="center" vertical="center" wrapText="1" readingOrder="1"/>
    </xf>
    <xf numFmtId="0" fontId="13" fillId="7" borderId="30" xfId="0" applyFont="1" applyFill="1" applyBorder="1" applyAlignment="1">
      <alignment horizontal="center" vertical="center" wrapText="1" readingOrder="1"/>
    </xf>
    <xf numFmtId="0" fontId="14" fillId="0" borderId="13" xfId="0" applyFont="1" applyBorder="1" applyAlignment="1" applyProtection="1">
      <alignment vertical="center" wrapText="1"/>
      <protection locked="0"/>
    </xf>
    <xf numFmtId="164" fontId="14" fillId="0" borderId="13" xfId="0" applyNumberFormat="1" applyFont="1" applyBorder="1" applyAlignment="1" applyProtection="1">
      <alignment horizontal="center" vertical="center" wrapText="1" readingOrder="1"/>
      <protection locked="0"/>
    </xf>
    <xf numFmtId="10" fontId="14" fillId="6" borderId="13" xfId="1" applyNumberFormat="1" applyFont="1" applyFill="1" applyBorder="1" applyAlignment="1" applyProtection="1">
      <alignment horizontal="center" vertical="center" wrapText="1" readingOrder="1"/>
      <protection locked="0"/>
    </xf>
    <xf numFmtId="166" fontId="14" fillId="6" borderId="13" xfId="0" applyNumberFormat="1" applyFont="1" applyFill="1" applyBorder="1" applyAlignment="1" applyProtection="1">
      <alignment horizontal="center" vertical="center" wrapText="1" readingOrder="1"/>
      <protection locked="0"/>
    </xf>
    <xf numFmtId="9" fontId="14" fillId="6" borderId="13" xfId="1" applyFont="1" applyFill="1" applyBorder="1" applyAlignment="1" applyProtection="1">
      <alignment horizontal="center" vertical="center" wrapText="1" readingOrder="1"/>
      <protection locked="0"/>
    </xf>
    <xf numFmtId="0" fontId="20" fillId="0" borderId="0" xfId="0" applyFont="1" applyAlignment="1">
      <alignment horizontal="left"/>
    </xf>
    <xf numFmtId="0" fontId="2" fillId="0" borderId="0" xfId="0" applyFont="1" applyAlignment="1">
      <alignment vertical="top"/>
    </xf>
    <xf numFmtId="4" fontId="0" fillId="0" borderId="0" xfId="0" applyNumberFormat="1" applyAlignment="1">
      <alignment vertical="top" wrapText="1"/>
    </xf>
    <xf numFmtId="0" fontId="14" fillId="0" borderId="19" xfId="0" applyFont="1" applyBorder="1" applyAlignment="1" applyProtection="1">
      <alignment vertical="center" wrapText="1"/>
      <protection locked="0"/>
    </xf>
    <xf numFmtId="165" fontId="14" fillId="0" borderId="19" xfId="0" applyNumberFormat="1" applyFont="1" applyBorder="1" applyAlignment="1" applyProtection="1">
      <alignment horizontal="center" vertical="center" wrapText="1" readingOrder="1"/>
      <protection locked="0"/>
    </xf>
    <xf numFmtId="9" fontId="14" fillId="0" borderId="19" xfId="0" applyNumberFormat="1" applyFont="1" applyBorder="1" applyAlignment="1" applyProtection="1">
      <alignment horizontal="center" vertical="center" wrapText="1"/>
      <protection locked="0"/>
    </xf>
    <xf numFmtId="164" fontId="14" fillId="0" borderId="13" xfId="0" applyNumberFormat="1" applyFont="1" applyBorder="1" applyAlignment="1" applyProtection="1">
      <alignment horizontal="center" vertical="center" wrapText="1"/>
      <protection locked="0"/>
    </xf>
    <xf numFmtId="9" fontId="14" fillId="0" borderId="13" xfId="0" applyNumberFormat="1" applyFont="1" applyBorder="1" applyAlignment="1" applyProtection="1">
      <alignment horizontal="center" vertical="center" wrapText="1"/>
      <protection locked="0"/>
    </xf>
    <xf numFmtId="165" fontId="14" fillId="0" borderId="13" xfId="0" applyNumberFormat="1" applyFont="1" applyBorder="1" applyAlignment="1" applyProtection="1">
      <alignment horizontal="center" vertical="center" wrapText="1" readingOrder="1"/>
      <protection locked="0"/>
    </xf>
    <xf numFmtId="3" fontId="0" fillId="0" borderId="13" xfId="0" applyNumberFormat="1" applyBorder="1" applyAlignment="1">
      <alignment vertical="top" wrapText="1"/>
    </xf>
    <xf numFmtId="0" fontId="2" fillId="0" borderId="13" xfId="0" applyFont="1" applyBorder="1" applyAlignment="1">
      <alignment vertical="top"/>
    </xf>
    <xf numFmtId="0" fontId="0" fillId="0" borderId="0" xfId="0" applyAlignment="1">
      <alignment horizontal="center" wrapText="1"/>
    </xf>
    <xf numFmtId="49" fontId="18" fillId="0" borderId="13" xfId="0" quotePrefix="1" applyNumberFormat="1"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5" fillId="3" borderId="10" xfId="0" applyFont="1" applyFill="1" applyBorder="1" applyAlignment="1">
      <alignment horizontal="left" vertical="center"/>
    </xf>
    <xf numFmtId="0" fontId="5" fillId="3" borderId="0" xfId="0" applyFont="1" applyFill="1" applyAlignment="1">
      <alignment horizontal="left" vertical="center"/>
    </xf>
    <xf numFmtId="0" fontId="5" fillId="3" borderId="11" xfId="0" applyFont="1" applyFill="1" applyBorder="1" applyAlignment="1">
      <alignment horizontal="left" vertical="center"/>
    </xf>
    <xf numFmtId="0" fontId="8" fillId="5" borderId="13" xfId="0" applyFont="1" applyFill="1" applyBorder="1" applyAlignment="1">
      <alignment horizontal="center" vertical="center" wrapText="1"/>
    </xf>
    <xf numFmtId="0" fontId="18" fillId="0" borderId="0" xfId="0" applyFont="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0" xfId="0" applyFont="1" applyAlignment="1" applyProtection="1">
      <alignment horizontal="justify" vertical="center" wrapText="1"/>
      <protection locked="0"/>
    </xf>
    <xf numFmtId="0" fontId="18" fillId="0" borderId="11" xfId="0" applyFont="1" applyBorder="1" applyAlignment="1" applyProtection="1">
      <alignment horizontal="justify" vertical="center" wrapText="1"/>
      <protection locked="0"/>
    </xf>
    <xf numFmtId="167" fontId="9" fillId="0" borderId="18" xfId="2" applyNumberFormat="1" applyFont="1" applyFill="1" applyBorder="1" applyAlignment="1" applyProtection="1">
      <alignment horizontal="center" vertical="center" wrapText="1" readingOrder="1"/>
      <protection locked="0"/>
    </xf>
    <xf numFmtId="167" fontId="9" fillId="0" borderId="19" xfId="2" applyNumberFormat="1" applyFont="1" applyFill="1" applyBorder="1" applyAlignment="1" applyProtection="1">
      <alignment horizontal="center" vertical="center" wrapText="1" readingOrder="1"/>
      <protection locked="0"/>
    </xf>
    <xf numFmtId="10" fontId="9" fillId="6" borderId="19" xfId="1" applyNumberFormat="1" applyFont="1" applyFill="1" applyBorder="1" applyAlignment="1" applyProtection="1">
      <alignment horizontal="center" vertical="center" wrapText="1" readingOrder="1"/>
    </xf>
    <xf numFmtId="10" fontId="9" fillId="6" borderId="20" xfId="1" applyNumberFormat="1" applyFont="1" applyFill="1" applyBorder="1" applyAlignment="1" applyProtection="1">
      <alignment horizontal="center" vertical="center" wrapText="1" readingOrder="1"/>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1" fillId="5" borderId="14" xfId="0" applyFont="1" applyFill="1" applyBorder="1" applyAlignment="1">
      <alignment horizontal="center" vertical="center" wrapText="1" readingOrder="1"/>
    </xf>
    <xf numFmtId="0" fontId="11" fillId="5" borderId="15" xfId="0" applyFont="1" applyFill="1" applyBorder="1" applyAlignment="1">
      <alignment horizontal="center" vertical="center" wrapText="1" readingOrder="1"/>
    </xf>
    <xf numFmtId="0" fontId="11" fillId="5" borderId="16" xfId="0" applyFont="1" applyFill="1" applyBorder="1" applyAlignment="1">
      <alignment horizontal="center" vertical="center" wrapText="1" readingOrder="1"/>
    </xf>
    <xf numFmtId="0" fontId="11" fillId="5" borderId="17" xfId="0" applyFont="1" applyFill="1" applyBorder="1" applyAlignment="1">
      <alignment horizontal="center" vertical="center" wrapText="1" readingOrder="1"/>
    </xf>
    <xf numFmtId="0" fontId="11" fillId="5" borderId="27" xfId="0" applyFont="1" applyFill="1" applyBorder="1" applyAlignment="1">
      <alignment horizontal="center" vertical="center" wrapText="1" readingOrder="1"/>
    </xf>
    <xf numFmtId="0" fontId="6" fillId="4" borderId="10" xfId="0" applyFont="1" applyFill="1" applyBorder="1" applyAlignment="1">
      <alignment horizontal="left" vertical="center"/>
    </xf>
    <xf numFmtId="0" fontId="6" fillId="4" borderId="0" xfId="0" applyFont="1" applyFill="1" applyAlignment="1">
      <alignment horizontal="left" vertical="center"/>
    </xf>
    <xf numFmtId="0" fontId="6" fillId="4" borderId="11" xfId="0" applyFont="1" applyFill="1" applyBorder="1" applyAlignment="1">
      <alignment horizontal="left" vertical="center"/>
    </xf>
    <xf numFmtId="0" fontId="12" fillId="7" borderId="19" xfId="0" applyFont="1" applyFill="1" applyBorder="1" applyAlignment="1">
      <alignment horizontal="center" vertical="center" wrapText="1" readingOrder="1"/>
    </xf>
    <xf numFmtId="0" fontId="9" fillId="5" borderId="19" xfId="0" applyFont="1" applyFill="1" applyBorder="1" applyAlignment="1">
      <alignment vertical="top" wrapText="1"/>
    </xf>
    <xf numFmtId="0" fontId="0" fillId="2" borderId="10"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center"/>
    </xf>
    <xf numFmtId="0" fontId="6" fillId="4" borderId="1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1" xfId="0" applyFont="1" applyFill="1" applyBorder="1" applyAlignment="1">
      <alignment horizontal="left" vertical="center" wrapText="1"/>
    </xf>
    <xf numFmtId="0" fontId="18" fillId="0" borderId="24"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9" fillId="5" borderId="20" xfId="0" applyFont="1" applyFill="1" applyBorder="1" applyAlignment="1">
      <alignment vertical="top" wrapText="1"/>
    </xf>
    <xf numFmtId="167" fontId="9" fillId="0" borderId="16" xfId="2" applyNumberFormat="1" applyFont="1" applyFill="1" applyBorder="1" applyAlignment="1" applyProtection="1">
      <alignment horizontal="center" vertical="center" wrapText="1" readingOrder="1"/>
      <protection locked="0"/>
    </xf>
    <xf numFmtId="167" fontId="9" fillId="0" borderId="27" xfId="2" applyNumberFormat="1" applyFont="1" applyFill="1" applyBorder="1" applyAlignment="1" applyProtection="1">
      <alignment horizontal="center" vertical="center" wrapText="1" readingOrder="1"/>
      <protection locked="0"/>
    </xf>
    <xf numFmtId="167" fontId="9" fillId="0" borderId="15" xfId="2" applyNumberFormat="1" applyFont="1" applyFill="1" applyBorder="1" applyAlignment="1" applyProtection="1">
      <alignment horizontal="center" vertical="center" wrapText="1" readingOrder="1"/>
      <protection locked="0"/>
    </xf>
    <xf numFmtId="0" fontId="16" fillId="0" borderId="0" xfId="0" applyFont="1" applyAlignment="1">
      <alignment horizontal="left" vertical="center" wrapText="1"/>
    </xf>
    <xf numFmtId="164" fontId="9" fillId="0" borderId="18" xfId="2" applyNumberFormat="1" applyFont="1" applyFill="1" applyBorder="1" applyAlignment="1" applyProtection="1">
      <alignment horizontal="center" vertical="center" wrapText="1" readingOrder="1"/>
      <protection locked="0"/>
    </xf>
    <xf numFmtId="164" fontId="9" fillId="0" borderId="19" xfId="2" applyNumberFormat="1" applyFont="1" applyFill="1" applyBorder="1" applyAlignment="1" applyProtection="1">
      <alignment horizontal="center" vertical="center" wrapText="1" readingOrder="1"/>
      <protection locked="0"/>
    </xf>
    <xf numFmtId="164" fontId="9" fillId="0" borderId="16" xfId="2" applyNumberFormat="1" applyFont="1" applyFill="1" applyBorder="1" applyAlignment="1" applyProtection="1">
      <alignment horizontal="center" vertical="center" wrapText="1" readingOrder="1"/>
      <protection locked="0"/>
    </xf>
    <xf numFmtId="164" fontId="9" fillId="0" borderId="27" xfId="2" applyNumberFormat="1" applyFont="1" applyFill="1" applyBorder="1" applyAlignment="1" applyProtection="1">
      <alignment horizontal="center" vertical="center" wrapText="1" readingOrder="1"/>
      <protection locked="0"/>
    </xf>
    <xf numFmtId="164" fontId="9" fillId="0" borderId="15" xfId="2" applyNumberFormat="1" applyFont="1" applyFill="1" applyBorder="1" applyAlignment="1" applyProtection="1">
      <alignment horizontal="center" vertical="center" wrapText="1" readingOrder="1"/>
      <protection locked="0"/>
    </xf>
  </cellXfs>
  <cellStyles count="3">
    <cellStyle name="Currency" xfId="2" builtinId="4"/>
    <cellStyle name="Normal" xfId="0" builtinId="0"/>
    <cellStyle name="Percent" xfId="1" builtinId="5"/>
  </cellStyles>
  <dxfs count="30">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none"/>
      </font>
      <numFmt numFmtId="164"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4"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275896</xdr:colOff>
      <xdr:row>0</xdr:row>
      <xdr:rowOff>118241</xdr:rowOff>
    </xdr:from>
    <xdr:to>
      <xdr:col>0</xdr:col>
      <xdr:colOff>1206544</xdr:colOff>
      <xdr:row>2</xdr:row>
      <xdr:rowOff>80798</xdr:rowOff>
    </xdr:to>
    <xdr:pic>
      <xdr:nvPicPr>
        <xdr:cNvPr id="2" name="0 Imagen">
          <a:extLst>
            <a:ext uri="{FF2B5EF4-FFF2-40B4-BE49-F238E27FC236}">
              <a16:creationId xmlns:a16="http://schemas.microsoft.com/office/drawing/2014/main" id="{9F06B0E5-47C3-4648-9833-586B38257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9166" b="23958"/>
        <a:stretch>
          <a:fillRect/>
        </a:stretch>
      </xdr:blipFill>
      <xdr:spPr bwMode="auto">
        <a:xfrm>
          <a:off x="275896" y="118241"/>
          <a:ext cx="93064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29" dataDxfId="27" headerRowBorderDxfId="28" tableBorderDxfId="26" totalsRowBorderDxfId="25">
  <tableColumns count="10">
    <tableColumn id="1" xr3:uid="{DC1B7B10-25DF-444B-B97E-464EC471DB5B}" name="Producto" dataDxfId="24"/>
    <tableColumn id="2" xr3:uid="{C61E64BC-B5A5-45F4-8F84-130CBA355D9D}" name="Indicador" dataDxfId="23"/>
    <tableColumn id="3" xr3:uid="{3AC7971E-A8AB-4C13-830D-AC13829EAC0E}" name="Física_x000a_(A)" dataDxfId="22"/>
    <tableColumn id="4" xr3:uid="{8DB7EDBB-DB79-4CBD-AD68-D153CE19B0A8}" name="Financiera_x000a_(B)" dataDxfId="21"/>
    <tableColumn id="9" xr3:uid="{AC3E8DE2-D537-4CBB-AD59-753602F58C3E}" name="Física_x000a_(C)" dataDxfId="20"/>
    <tableColumn id="10" xr3:uid="{25C7EA1D-EAE0-4DC9-9FB1-C0E265B640E6}" name="Financiera_x000a_(D)" dataDxfId="19"/>
    <tableColumn id="5" xr3:uid="{C2FDA61C-9281-4FCB-A3FE-246521A85EA0}" name="Física _x000a_(E)" dataDxfId="18"/>
    <tableColumn id="6" xr3:uid="{B07D8104-8103-4848-A228-6FBAE528EF68}" name="Financiera _x000a_ (F)" dataDxfId="17"/>
    <tableColumn id="7" xr3:uid="{F97ACE16-1124-4543-AD0A-CBAA1878A36A}" name="Física _x000a_(%)_x000a_ G=E/A" dataDxfId="16">
      <calculatedColumnFormula>IF(G29&gt;0,G29/C29,0)</calculatedColumnFormula>
    </tableColumn>
    <tableColumn id="8" xr3:uid="{CAB2F777-24BA-4EFC-82F9-153B93171D9B}" name="Financiero _x000a_(%) _x000a_H=F/B" dataDxfId="15">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276215-43D2-4257-BA08-79DE28C89130}" name="Tabla135" displayName="Tabla135" ref="A52:J53" totalsRowShown="0" headerRowDxfId="14" dataDxfId="12" headerRowBorderDxfId="13" tableBorderDxfId="11" totalsRowBorderDxfId="10">
  <tableColumns count="10">
    <tableColumn id="1" xr3:uid="{0DAE7144-5F89-4C90-85B5-5FB91E70C385}" name="Producto" dataDxfId="9"/>
    <tableColumn id="2" xr3:uid="{9548A588-F138-42D4-982E-CDA940F617F2}" name="Indicador" dataDxfId="8"/>
    <tableColumn id="3" xr3:uid="{321F68B0-040A-4D1F-BA4D-7FB6F5A931D5}" name="Física_x000a_(A)" dataDxfId="7"/>
    <tableColumn id="4" xr3:uid="{37FAE7C2-EBA0-4680-9F31-2E805EBA33BC}" name="Financiera_x000a_(B)" dataDxfId="6"/>
    <tableColumn id="9" xr3:uid="{C50E50CF-05E7-4854-8BE9-D73279315BB9}" name="Física_x000a_(C)" dataDxfId="5"/>
    <tableColumn id="10" xr3:uid="{8E6CDDE1-EFC2-4F08-B6FE-CF65163CE8BF}" name="Financiera_x000a_(D)" dataDxfId="4"/>
    <tableColumn id="5" xr3:uid="{02168CAE-3BB1-47F4-B4BE-F29632BF6968}" name="Física _x000a_(E)" dataDxfId="3"/>
    <tableColumn id="6" xr3:uid="{78E425B9-B06A-463C-94C8-E5EF7117000F}" name="Financiera _x000a_ (F)" dataDxfId="2"/>
    <tableColumn id="7" xr3:uid="{CF1B70D9-BB1F-4B00-8C08-A55830929EBE}" name="Física _x000a_(%)_x000a_ G=E/A" dataDxfId="1">
      <calculatedColumnFormula>IF(G53&gt;0,G53/RIGHT(C53,3),0)</calculatedColumnFormula>
    </tableColumn>
    <tableColumn id="8" xr3:uid="{AA2B9F2C-D7AE-4C02-B4E1-FDD6E8DFAC75}" name="Financiero _x000a_(%) _x000a_H=F/B" dataDxfId="0">
      <calculatedColumnFormula>IF(H53&gt;0,H53/D53,0)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J86"/>
  <sheetViews>
    <sheetView showGridLines="0" tabSelected="1" view="pageBreakPreview" topLeftCell="A31" zoomScale="85" zoomScaleNormal="100" zoomScaleSheetLayoutView="85" workbookViewId="0">
      <selection activeCell="F28" sqref="F28"/>
    </sheetView>
  </sheetViews>
  <sheetFormatPr defaultColWidth="11.453125" defaultRowHeight="14.5" x14ac:dyDescent="0.35"/>
  <cols>
    <col min="1" max="1" width="23.81640625" style="3" bestFit="1" customWidth="1"/>
    <col min="2" max="2" width="19.1796875" style="3" customWidth="1"/>
    <col min="3" max="3" width="12.7265625" style="3" customWidth="1"/>
    <col min="4" max="4" width="13.7265625" style="3" bestFit="1" customWidth="1"/>
    <col min="5" max="7" width="12.7265625" style="3" customWidth="1"/>
    <col min="8" max="8" width="13.453125" style="3" bestFit="1" customWidth="1"/>
    <col min="9" max="9" width="12.7265625" style="3" customWidth="1"/>
    <col min="10" max="10" width="14.26953125" style="3" customWidth="1"/>
  </cols>
  <sheetData>
    <row r="1" spans="1:10" ht="21.75" customHeight="1" x14ac:dyDescent="0.35">
      <c r="A1" s="14"/>
      <c r="B1" s="59" t="s">
        <v>88</v>
      </c>
      <c r="C1" s="60"/>
      <c r="D1" s="60"/>
      <c r="E1" s="60"/>
      <c r="F1" s="60"/>
      <c r="G1" s="60"/>
      <c r="H1" s="60"/>
      <c r="I1" s="60"/>
      <c r="J1" s="61"/>
    </row>
    <row r="2" spans="1:10" ht="21.75" customHeight="1" x14ac:dyDescent="0.35">
      <c r="A2" s="15"/>
      <c r="B2" s="62"/>
      <c r="C2" s="63"/>
      <c r="D2" s="63"/>
      <c r="E2" s="63"/>
      <c r="F2" s="63"/>
      <c r="G2" s="63"/>
      <c r="H2" s="63"/>
      <c r="I2" s="63"/>
      <c r="J2" s="64"/>
    </row>
    <row r="3" spans="1:10" ht="20.25" customHeight="1" thickBot="1" x14ac:dyDescent="0.4">
      <c r="A3" s="16"/>
      <c r="B3" s="65"/>
      <c r="C3" s="66"/>
      <c r="D3" s="66"/>
      <c r="E3" s="66"/>
      <c r="F3" s="66"/>
      <c r="G3" s="66"/>
      <c r="H3" s="66"/>
      <c r="I3" s="66"/>
      <c r="J3" s="67"/>
    </row>
    <row r="4" spans="1:10" ht="9" customHeight="1" x14ac:dyDescent="0.35">
      <c r="A4" s="55"/>
      <c r="B4" s="56"/>
      <c r="C4" s="56"/>
      <c r="D4" s="57"/>
      <c r="E4" s="57"/>
      <c r="F4" s="57"/>
      <c r="G4" s="57"/>
      <c r="H4" s="57"/>
      <c r="I4" s="56"/>
      <c r="J4" s="58"/>
    </row>
    <row r="5" spans="1:10" ht="3" customHeight="1" x14ac:dyDescent="0.35">
      <c r="A5" s="78"/>
      <c r="B5" s="79"/>
      <c r="C5" s="79"/>
      <c r="D5" s="79"/>
      <c r="E5" s="79"/>
      <c r="F5" s="79"/>
      <c r="G5" s="79"/>
      <c r="H5" s="79"/>
      <c r="I5" s="79"/>
      <c r="J5" s="80"/>
    </row>
    <row r="6" spans="1:10" ht="15.5" x14ac:dyDescent="0.35">
      <c r="A6" s="43" t="s">
        <v>70</v>
      </c>
      <c r="B6" s="44"/>
      <c r="C6" s="44"/>
      <c r="D6" s="44"/>
      <c r="E6" s="44"/>
      <c r="F6" s="44"/>
      <c r="G6" s="44"/>
      <c r="H6" s="44"/>
      <c r="I6" s="44"/>
      <c r="J6" s="45"/>
    </row>
    <row r="7" spans="1:10" ht="15.5" x14ac:dyDescent="0.35">
      <c r="A7" s="73" t="s">
        <v>0</v>
      </c>
      <c r="B7" s="74"/>
      <c r="C7" s="74"/>
      <c r="D7" s="74"/>
      <c r="E7" s="74"/>
      <c r="F7" s="74"/>
      <c r="G7" s="74"/>
      <c r="H7" s="74"/>
      <c r="I7" s="74"/>
      <c r="J7" s="75"/>
    </row>
    <row r="8" spans="1:10" x14ac:dyDescent="0.35">
      <c r="A8" s="1" t="s">
        <v>1</v>
      </c>
      <c r="B8" s="41" t="s">
        <v>94</v>
      </c>
      <c r="C8" s="41"/>
      <c r="D8" s="41"/>
      <c r="E8" s="41"/>
      <c r="F8" s="41"/>
      <c r="G8" s="41"/>
      <c r="H8" s="41"/>
      <c r="I8" s="41"/>
      <c r="J8" s="41"/>
    </row>
    <row r="9" spans="1:10" ht="15" customHeight="1" x14ac:dyDescent="0.35">
      <c r="A9" s="17" t="s">
        <v>2</v>
      </c>
      <c r="B9" s="41" t="s">
        <v>78</v>
      </c>
      <c r="C9" s="41"/>
      <c r="D9" s="41"/>
      <c r="E9" s="41"/>
      <c r="F9" s="41"/>
      <c r="G9" s="41"/>
      <c r="H9" s="41"/>
      <c r="I9" s="41"/>
      <c r="J9" s="41"/>
    </row>
    <row r="10" spans="1:10" x14ac:dyDescent="0.35">
      <c r="A10" s="17" t="s">
        <v>3</v>
      </c>
      <c r="B10" s="41" t="s">
        <v>95</v>
      </c>
      <c r="C10" s="41"/>
      <c r="D10" s="41"/>
      <c r="E10" s="41"/>
      <c r="F10" s="41"/>
      <c r="G10" s="41"/>
      <c r="H10" s="41"/>
      <c r="I10" s="41"/>
      <c r="J10" s="41"/>
    </row>
    <row r="11" spans="1:10" ht="31.5" customHeight="1" x14ac:dyDescent="0.35">
      <c r="A11" s="1" t="s">
        <v>4</v>
      </c>
      <c r="B11" s="42" t="s">
        <v>45</v>
      </c>
      <c r="C11" s="42"/>
      <c r="D11" s="42"/>
      <c r="E11" s="42"/>
      <c r="F11" s="42"/>
      <c r="G11" s="42"/>
      <c r="H11" s="42"/>
      <c r="I11" s="42"/>
      <c r="J11" s="42"/>
    </row>
    <row r="12" spans="1:10" ht="27.75" customHeight="1" x14ac:dyDescent="0.35">
      <c r="A12" s="1" t="s">
        <v>5</v>
      </c>
      <c r="B12" s="42" t="s">
        <v>46</v>
      </c>
      <c r="C12" s="42"/>
      <c r="D12" s="42"/>
      <c r="E12" s="42"/>
      <c r="F12" s="42"/>
      <c r="G12" s="42"/>
      <c r="H12" s="42"/>
      <c r="I12" s="42"/>
      <c r="J12" s="42"/>
    </row>
    <row r="13" spans="1:10" ht="15.5" x14ac:dyDescent="0.35">
      <c r="A13" s="43" t="s">
        <v>6</v>
      </c>
      <c r="B13" s="44"/>
      <c r="C13" s="44"/>
      <c r="D13" s="44"/>
      <c r="E13" s="44"/>
      <c r="F13" s="44"/>
      <c r="G13" s="44"/>
      <c r="H13" s="44"/>
      <c r="I13" s="44"/>
      <c r="J13" s="45"/>
    </row>
    <row r="14" spans="1:10" x14ac:dyDescent="0.35">
      <c r="A14" s="1" t="s">
        <v>7</v>
      </c>
      <c r="B14" s="18">
        <v>3</v>
      </c>
      <c r="C14" s="46" t="s">
        <v>48</v>
      </c>
      <c r="D14" s="46"/>
      <c r="E14" s="46"/>
      <c r="F14" s="46"/>
      <c r="G14" s="46"/>
      <c r="H14" s="46"/>
      <c r="I14" s="46"/>
      <c r="J14" s="46"/>
    </row>
    <row r="15" spans="1:10" ht="26.15" customHeight="1" x14ac:dyDescent="0.35">
      <c r="A15" s="1" t="s">
        <v>8</v>
      </c>
      <c r="B15" s="4">
        <v>3.1</v>
      </c>
      <c r="C15" s="46" t="s">
        <v>50</v>
      </c>
      <c r="D15" s="46"/>
      <c r="E15" s="46"/>
      <c r="F15" s="46"/>
      <c r="G15" s="46"/>
      <c r="H15" s="46"/>
      <c r="I15" s="46"/>
      <c r="J15" s="46"/>
    </row>
    <row r="16" spans="1:10" ht="25.5" customHeight="1" x14ac:dyDescent="0.35">
      <c r="A16" s="1" t="s">
        <v>9</v>
      </c>
      <c r="B16" s="4" t="s">
        <v>47</v>
      </c>
      <c r="C16" s="46" t="s">
        <v>49</v>
      </c>
      <c r="D16" s="46"/>
      <c r="E16" s="46"/>
      <c r="F16" s="46"/>
      <c r="G16" s="46"/>
      <c r="H16" s="46"/>
      <c r="I16" s="46"/>
      <c r="J16" s="46"/>
    </row>
    <row r="17" spans="1:10" ht="15.5" x14ac:dyDescent="0.35">
      <c r="A17" s="43" t="s">
        <v>10</v>
      </c>
      <c r="B17" s="44"/>
      <c r="C17" s="44"/>
      <c r="D17" s="44"/>
      <c r="E17" s="44"/>
      <c r="F17" s="44"/>
      <c r="G17" s="44"/>
      <c r="H17" s="44"/>
      <c r="I17" s="44"/>
      <c r="J17" s="45"/>
    </row>
    <row r="18" spans="1:10" x14ac:dyDescent="0.35">
      <c r="A18" s="1" t="s">
        <v>11</v>
      </c>
      <c r="B18" s="47" t="s">
        <v>51</v>
      </c>
      <c r="C18" s="47"/>
      <c r="D18" s="47"/>
      <c r="E18" s="47"/>
      <c r="F18" s="47"/>
      <c r="G18" s="47"/>
      <c r="H18" s="47"/>
      <c r="I18" s="47"/>
      <c r="J18" s="48"/>
    </row>
    <row r="19" spans="1:10" x14ac:dyDescent="0.35">
      <c r="A19" s="5" t="s">
        <v>12</v>
      </c>
      <c r="B19" s="47" t="s">
        <v>71</v>
      </c>
      <c r="C19" s="47"/>
      <c r="D19" s="47"/>
      <c r="E19" s="47"/>
      <c r="F19" s="47"/>
      <c r="G19" s="47"/>
      <c r="H19" s="47"/>
      <c r="I19" s="47"/>
      <c r="J19" s="48"/>
    </row>
    <row r="20" spans="1:10" x14ac:dyDescent="0.35">
      <c r="A20" s="5" t="s">
        <v>13</v>
      </c>
      <c r="B20" s="47" t="s">
        <v>63</v>
      </c>
      <c r="C20" s="47"/>
      <c r="D20" s="47"/>
      <c r="E20" s="47"/>
      <c r="F20" s="47"/>
      <c r="G20" s="47"/>
      <c r="H20" s="47"/>
      <c r="I20" s="47"/>
      <c r="J20" s="48"/>
    </row>
    <row r="21" spans="1:10" x14ac:dyDescent="0.35">
      <c r="A21" s="5" t="s">
        <v>14</v>
      </c>
      <c r="B21" s="47" t="s">
        <v>65</v>
      </c>
      <c r="C21" s="47"/>
      <c r="D21" s="47"/>
      <c r="E21" s="47"/>
      <c r="F21" s="47"/>
      <c r="G21" s="47"/>
      <c r="H21" s="47"/>
      <c r="I21" s="47"/>
      <c r="J21" s="48"/>
    </row>
    <row r="22" spans="1:10" ht="15.5" x14ac:dyDescent="0.35">
      <c r="A22" s="43" t="s">
        <v>15</v>
      </c>
      <c r="B22" s="44"/>
      <c r="C22" s="44"/>
      <c r="D22" s="44"/>
      <c r="E22" s="44"/>
      <c r="F22" s="44"/>
      <c r="G22" s="44"/>
      <c r="H22" s="44"/>
      <c r="I22" s="44"/>
      <c r="J22" s="45"/>
    </row>
    <row r="23" spans="1:10" ht="15.5" x14ac:dyDescent="0.35">
      <c r="A23" s="73" t="s">
        <v>16</v>
      </c>
      <c r="B23" s="74"/>
      <c r="C23" s="74"/>
      <c r="D23" s="74"/>
      <c r="E23" s="74"/>
      <c r="F23" s="74"/>
      <c r="G23" s="74"/>
      <c r="H23" s="74"/>
      <c r="I23" s="74"/>
      <c r="J23" s="75"/>
    </row>
    <row r="24" spans="1:10" ht="15" customHeight="1" x14ac:dyDescent="0.35">
      <c r="A24" s="68" t="s">
        <v>17</v>
      </c>
      <c r="B24" s="69"/>
      <c r="C24" s="70" t="s">
        <v>18</v>
      </c>
      <c r="D24" s="72"/>
      <c r="E24" s="72"/>
      <c r="F24" s="72" t="s">
        <v>19</v>
      </c>
      <c r="G24" s="72"/>
      <c r="H24" s="69"/>
      <c r="I24" s="70" t="s">
        <v>20</v>
      </c>
      <c r="J24" s="71"/>
    </row>
    <row r="25" spans="1:10" x14ac:dyDescent="0.35">
      <c r="A25" s="51">
        <f>SUM(D29:D31)</f>
        <v>629114913.01847506</v>
      </c>
      <c r="B25" s="52"/>
      <c r="C25" s="88">
        <f>SUM(D29:D31)</f>
        <v>629114913.01847506</v>
      </c>
      <c r="D25" s="89"/>
      <c r="E25" s="90"/>
      <c r="F25" s="88">
        <f>SUM(H29:H31)</f>
        <v>205007698.68000001</v>
      </c>
      <c r="G25" s="89"/>
      <c r="H25" s="90"/>
      <c r="I25" s="53">
        <f>+IF(F25&gt;0,F25/C25,0)</f>
        <v>0.3258668558600511</v>
      </c>
      <c r="J25" s="54"/>
    </row>
    <row r="26" spans="1:10" ht="15.5" x14ac:dyDescent="0.35">
      <c r="A26" s="73" t="s">
        <v>21</v>
      </c>
      <c r="B26" s="74"/>
      <c r="C26" s="74"/>
      <c r="D26" s="74"/>
      <c r="E26" s="74"/>
      <c r="F26" s="74"/>
      <c r="G26" s="74"/>
      <c r="H26" s="74"/>
      <c r="I26" s="74"/>
      <c r="J26" s="75"/>
    </row>
    <row r="27" spans="1:10" x14ac:dyDescent="0.35">
      <c r="A27" s="2"/>
      <c r="B27"/>
      <c r="C27" s="76" t="s">
        <v>22</v>
      </c>
      <c r="D27" s="77"/>
      <c r="E27" s="76" t="s">
        <v>23</v>
      </c>
      <c r="F27" s="77"/>
      <c r="G27" s="76" t="s">
        <v>24</v>
      </c>
      <c r="H27" s="76"/>
      <c r="I27" s="76" t="s">
        <v>25</v>
      </c>
      <c r="J27" s="87"/>
    </row>
    <row r="28" spans="1:10" ht="39" x14ac:dyDescent="0.35">
      <c r="A28" s="22" t="s">
        <v>26</v>
      </c>
      <c r="B28" s="23" t="s">
        <v>27</v>
      </c>
      <c r="C28" s="23" t="s">
        <v>28</v>
      </c>
      <c r="D28" s="23" t="s">
        <v>29</v>
      </c>
      <c r="E28" s="23" t="s">
        <v>30</v>
      </c>
      <c r="F28" s="23" t="s">
        <v>31</v>
      </c>
      <c r="G28" s="23" t="s">
        <v>32</v>
      </c>
      <c r="H28" s="23" t="s">
        <v>33</v>
      </c>
      <c r="I28" s="7" t="s">
        <v>75</v>
      </c>
      <c r="J28" s="8" t="s">
        <v>76</v>
      </c>
    </row>
    <row r="29" spans="1:10" ht="36" x14ac:dyDescent="0.35">
      <c r="A29" s="24" t="s">
        <v>53</v>
      </c>
      <c r="B29" s="24" t="s">
        <v>56</v>
      </c>
      <c r="C29" s="25">
        <v>73</v>
      </c>
      <c r="D29" s="25">
        <v>463102325.64505517</v>
      </c>
      <c r="E29" s="25">
        <v>19</v>
      </c>
      <c r="F29" s="25">
        <v>184886426.62319741</v>
      </c>
      <c r="G29" s="35">
        <v>19</v>
      </c>
      <c r="H29" s="25">
        <v>159901331.77000001</v>
      </c>
      <c r="I29" s="26">
        <f>IF(G29&gt;0,G29/C29,0)</f>
        <v>0.26027397260273971</v>
      </c>
      <c r="J29" s="27">
        <f>IF(H29&gt;0,H29/D29,0)</f>
        <v>0.3452829383814332</v>
      </c>
    </row>
    <row r="30" spans="1:10" ht="60" x14ac:dyDescent="0.35">
      <c r="A30" s="24" t="s">
        <v>54</v>
      </c>
      <c r="B30" s="24" t="s">
        <v>57</v>
      </c>
      <c r="C30" s="25">
        <v>8</v>
      </c>
      <c r="D30" s="25">
        <v>88339508.547301188</v>
      </c>
      <c r="E30" s="25">
        <v>3</v>
      </c>
      <c r="F30" s="25">
        <v>36948090.299871564</v>
      </c>
      <c r="G30" s="35">
        <v>4</v>
      </c>
      <c r="H30" s="25">
        <v>31779600.009999998</v>
      </c>
      <c r="I30" s="26">
        <f>IF(G30&gt;0,G30/C30,0)</f>
        <v>0.5</v>
      </c>
      <c r="J30" s="27">
        <f>IF(H30&gt;0,H30/D30,0)</f>
        <v>0.3597439077101463</v>
      </c>
    </row>
    <row r="31" spans="1:10" ht="48" x14ac:dyDescent="0.35">
      <c r="A31" s="24" t="s">
        <v>55</v>
      </c>
      <c r="B31" s="24" t="s">
        <v>58</v>
      </c>
      <c r="C31" s="25" t="s">
        <v>59</v>
      </c>
      <c r="D31" s="25">
        <v>77673078.826118752</v>
      </c>
      <c r="E31" s="37" t="s">
        <v>59</v>
      </c>
      <c r="F31" s="25">
        <v>31260972.817452133</v>
      </c>
      <c r="G31" s="36">
        <v>1</v>
      </c>
      <c r="H31" s="25">
        <v>13326766.9</v>
      </c>
      <c r="I31" s="28">
        <f>IF(G31&gt;0,G31/RIGHT(C31,3),0)</f>
        <v>1.0526315789473684</v>
      </c>
      <c r="J31" s="27">
        <f>IF(H31&gt;0,H31/D31,0)</f>
        <v>0.17157510815083943</v>
      </c>
    </row>
    <row r="32" spans="1:10" ht="15.5" x14ac:dyDescent="0.35">
      <c r="A32" s="43" t="s">
        <v>34</v>
      </c>
      <c r="B32" s="44"/>
      <c r="C32" s="44"/>
      <c r="D32" s="44"/>
      <c r="E32" s="44"/>
      <c r="F32" s="44"/>
      <c r="G32" s="44"/>
      <c r="H32" s="44"/>
      <c r="I32" s="44"/>
      <c r="J32" s="45"/>
    </row>
    <row r="33" spans="1:10" ht="15.5" x14ac:dyDescent="0.35">
      <c r="A33" s="73" t="s">
        <v>35</v>
      </c>
      <c r="B33" s="74"/>
      <c r="C33" s="74"/>
      <c r="D33" s="74"/>
      <c r="E33" s="74"/>
      <c r="F33" s="74"/>
      <c r="G33" s="74"/>
      <c r="H33" s="74"/>
      <c r="I33" s="74"/>
      <c r="J33" s="75"/>
    </row>
    <row r="34" spans="1:10" ht="48.75" customHeight="1" x14ac:dyDescent="0.35">
      <c r="A34" s="13" t="s">
        <v>36</v>
      </c>
      <c r="B34" s="47" t="s">
        <v>64</v>
      </c>
      <c r="C34" s="47"/>
      <c r="D34" s="47"/>
      <c r="E34" s="47"/>
      <c r="F34" s="47"/>
      <c r="G34" s="47"/>
      <c r="H34" s="47"/>
      <c r="I34" s="47"/>
      <c r="J34" s="48"/>
    </row>
    <row r="35" spans="1:10" ht="69" customHeight="1" x14ac:dyDescent="0.35">
      <c r="A35" s="13" t="s">
        <v>66</v>
      </c>
      <c r="B35" s="47" t="s">
        <v>73</v>
      </c>
      <c r="C35" s="47"/>
      <c r="D35" s="47"/>
      <c r="E35" s="47"/>
      <c r="F35" s="47"/>
      <c r="G35" s="47"/>
      <c r="H35" s="47"/>
      <c r="I35" s="47"/>
      <c r="J35" s="48"/>
    </row>
    <row r="36" spans="1:10" ht="93.75" customHeight="1" x14ac:dyDescent="0.35">
      <c r="A36" s="13" t="s">
        <v>37</v>
      </c>
      <c r="B36" s="47" t="s">
        <v>89</v>
      </c>
      <c r="C36" s="47"/>
      <c r="D36" s="47"/>
      <c r="E36" s="47"/>
      <c r="F36" s="47"/>
      <c r="G36" s="47"/>
      <c r="H36" s="47"/>
      <c r="I36" s="47"/>
      <c r="J36" s="48"/>
    </row>
    <row r="37" spans="1:10" ht="29" x14ac:dyDescent="0.35">
      <c r="A37" s="13" t="s">
        <v>38</v>
      </c>
      <c r="B37" s="49" t="s">
        <v>86</v>
      </c>
      <c r="C37" s="49"/>
      <c r="D37" s="49"/>
      <c r="E37" s="49"/>
      <c r="F37" s="49"/>
      <c r="G37" s="49"/>
      <c r="H37" s="49"/>
      <c r="I37" s="49"/>
      <c r="J37" s="50"/>
    </row>
    <row r="38" spans="1:10" ht="15.5" x14ac:dyDescent="0.35">
      <c r="A38" s="43" t="s">
        <v>39</v>
      </c>
      <c r="B38" s="44"/>
      <c r="C38" s="44"/>
      <c r="D38" s="44"/>
      <c r="E38" s="44"/>
      <c r="F38" s="44"/>
      <c r="G38" s="44"/>
      <c r="H38" s="44"/>
      <c r="I38" s="44"/>
      <c r="J38" s="45"/>
    </row>
    <row r="39" spans="1:10" ht="15.5" x14ac:dyDescent="0.35">
      <c r="A39" s="81" t="s">
        <v>40</v>
      </c>
      <c r="B39" s="82"/>
      <c r="C39" s="82"/>
      <c r="D39" s="82"/>
      <c r="E39" s="82"/>
      <c r="F39" s="82"/>
      <c r="G39" s="82"/>
      <c r="H39" s="82"/>
      <c r="I39" s="82"/>
      <c r="J39" s="83"/>
    </row>
    <row r="40" spans="1:10" x14ac:dyDescent="0.35">
      <c r="A40" s="84" t="s">
        <v>77</v>
      </c>
      <c r="B40" s="85"/>
      <c r="C40" s="85"/>
      <c r="D40" s="85"/>
      <c r="E40" s="85"/>
      <c r="F40" s="85"/>
      <c r="G40" s="85"/>
      <c r="H40" s="85"/>
      <c r="I40" s="85"/>
      <c r="J40" s="86"/>
    </row>
    <row r="41" spans="1:10" ht="15.5" x14ac:dyDescent="0.35">
      <c r="A41" s="43" t="s">
        <v>10</v>
      </c>
      <c r="B41" s="44"/>
      <c r="C41" s="44"/>
      <c r="D41" s="44"/>
      <c r="E41" s="44"/>
      <c r="F41" s="44"/>
      <c r="G41" s="44"/>
      <c r="H41" s="44"/>
      <c r="I41" s="44"/>
      <c r="J41" s="45"/>
    </row>
    <row r="42" spans="1:10" x14ac:dyDescent="0.35">
      <c r="A42" s="1" t="s">
        <v>11</v>
      </c>
      <c r="B42" s="47" t="s">
        <v>52</v>
      </c>
      <c r="C42" s="47"/>
      <c r="D42" s="47"/>
      <c r="E42" s="47"/>
      <c r="F42" s="47"/>
      <c r="G42" s="47"/>
      <c r="H42" s="47"/>
      <c r="I42" s="47"/>
      <c r="J42" s="48"/>
    </row>
    <row r="43" spans="1:10" x14ac:dyDescent="0.35">
      <c r="A43" s="5" t="s">
        <v>12</v>
      </c>
      <c r="B43" s="47" t="s">
        <v>67</v>
      </c>
      <c r="C43" s="47"/>
      <c r="D43" s="47"/>
      <c r="E43" s="47"/>
      <c r="F43" s="47"/>
      <c r="G43" s="47"/>
      <c r="H43" s="47"/>
      <c r="I43" s="47"/>
      <c r="J43" s="48"/>
    </row>
    <row r="44" spans="1:10" x14ac:dyDescent="0.35">
      <c r="A44" s="5" t="s">
        <v>13</v>
      </c>
      <c r="B44" s="47" t="s">
        <v>68</v>
      </c>
      <c r="C44" s="47"/>
      <c r="D44" s="47"/>
      <c r="E44" s="47"/>
      <c r="F44" s="47"/>
      <c r="G44" s="47"/>
      <c r="H44" s="47"/>
      <c r="I44" s="47"/>
      <c r="J44" s="48"/>
    </row>
    <row r="45" spans="1:10" x14ac:dyDescent="0.35">
      <c r="A45" s="5" t="s">
        <v>14</v>
      </c>
      <c r="B45" s="47" t="s">
        <v>69</v>
      </c>
      <c r="C45" s="47"/>
      <c r="D45" s="47"/>
      <c r="E45" s="47"/>
      <c r="F45" s="47"/>
      <c r="G45" s="47"/>
      <c r="H45" s="47"/>
      <c r="I45" s="47"/>
      <c r="J45" s="48"/>
    </row>
    <row r="46" spans="1:10" ht="15.5" x14ac:dyDescent="0.35">
      <c r="A46" s="43" t="s">
        <v>15</v>
      </c>
      <c r="B46" s="44"/>
      <c r="C46" s="44"/>
      <c r="D46" s="44"/>
      <c r="E46" s="44"/>
      <c r="F46" s="44"/>
      <c r="G46" s="44"/>
      <c r="H46" s="44"/>
      <c r="I46" s="44"/>
      <c r="J46" s="45"/>
    </row>
    <row r="47" spans="1:10" ht="15.5" x14ac:dyDescent="0.35">
      <c r="A47" s="73" t="s">
        <v>16</v>
      </c>
      <c r="B47" s="74"/>
      <c r="C47" s="74"/>
      <c r="D47" s="74"/>
      <c r="E47" s="74"/>
      <c r="F47" s="74"/>
      <c r="G47" s="74"/>
      <c r="H47" s="74"/>
      <c r="I47" s="74"/>
      <c r="J47" s="75"/>
    </row>
    <row r="48" spans="1:10" ht="15" customHeight="1" x14ac:dyDescent="0.35">
      <c r="A48" s="68" t="s">
        <v>17</v>
      </c>
      <c r="B48" s="69"/>
      <c r="C48" s="70" t="s">
        <v>18</v>
      </c>
      <c r="D48" s="72"/>
      <c r="E48" s="72"/>
      <c r="F48" s="72" t="s">
        <v>19</v>
      </c>
      <c r="G48" s="72"/>
      <c r="H48" s="69"/>
      <c r="I48" s="70" t="s">
        <v>20</v>
      </c>
      <c r="J48" s="71"/>
    </row>
    <row r="49" spans="1:10" x14ac:dyDescent="0.35">
      <c r="A49" s="92" cm="1">
        <f t="array" ref="A49">Tabla135[Financiera
(B)]</f>
        <v>174349608.62218851</v>
      </c>
      <c r="B49" s="93"/>
      <c r="C49" s="94" cm="1">
        <f t="array" ref="C49">Tabla135[Financiera
(B)]</f>
        <v>174349608.62218851</v>
      </c>
      <c r="D49" s="95"/>
      <c r="E49" s="96"/>
      <c r="F49" s="94" cm="1">
        <f t="array" ref="F49">Tabla135[Financiera 
 (F)]</f>
        <v>62152891.419999987</v>
      </c>
      <c r="G49" s="95"/>
      <c r="H49" s="96"/>
      <c r="I49" s="53">
        <f>+IF(F49&gt;0,F49/C49,0)</f>
        <v>0.35648426119891002</v>
      </c>
      <c r="J49" s="54"/>
    </row>
    <row r="50" spans="1:10" ht="15.5" x14ac:dyDescent="0.35">
      <c r="A50" s="73" t="s">
        <v>21</v>
      </c>
      <c r="B50" s="74"/>
      <c r="C50" s="74"/>
      <c r="D50" s="74"/>
      <c r="E50" s="74"/>
      <c r="F50" s="74"/>
      <c r="G50" s="74"/>
      <c r="H50" s="74"/>
      <c r="I50" s="74"/>
      <c r="J50" s="75"/>
    </row>
    <row r="51" spans="1:10" x14ac:dyDescent="0.35">
      <c r="A51" s="2"/>
      <c r="B51"/>
      <c r="C51" s="76" t="s">
        <v>22</v>
      </c>
      <c r="D51" s="77"/>
      <c r="E51" s="76" t="s">
        <v>23</v>
      </c>
      <c r="F51" s="77"/>
      <c r="G51" s="76" t="s">
        <v>24</v>
      </c>
      <c r="H51" s="76"/>
      <c r="I51" s="76" t="s">
        <v>25</v>
      </c>
      <c r="J51" s="87"/>
    </row>
    <row r="52" spans="1:10" ht="39" x14ac:dyDescent="0.35">
      <c r="A52" s="6" t="s">
        <v>26</v>
      </c>
      <c r="B52" s="7" t="s">
        <v>27</v>
      </c>
      <c r="C52" s="7" t="s">
        <v>28</v>
      </c>
      <c r="D52" s="7" t="s">
        <v>29</v>
      </c>
      <c r="E52" s="7" t="s">
        <v>30</v>
      </c>
      <c r="F52" s="7" t="s">
        <v>31</v>
      </c>
      <c r="G52" s="7" t="s">
        <v>32</v>
      </c>
      <c r="H52" s="7" t="s">
        <v>33</v>
      </c>
      <c r="I52" s="7" t="s">
        <v>75</v>
      </c>
      <c r="J52" s="8" t="s">
        <v>76</v>
      </c>
    </row>
    <row r="53" spans="1:10" ht="60" x14ac:dyDescent="0.35">
      <c r="A53" s="9" t="s">
        <v>60</v>
      </c>
      <c r="B53" s="32" t="s">
        <v>61</v>
      </c>
      <c r="C53" s="10" t="s">
        <v>62</v>
      </c>
      <c r="D53" s="10">
        <v>174349608.62218851</v>
      </c>
      <c r="E53" s="33" t="s">
        <v>62</v>
      </c>
      <c r="F53" s="10">
        <v>69721869.965923414</v>
      </c>
      <c r="G53" s="34">
        <v>0.99</v>
      </c>
      <c r="H53" s="10">
        <v>62152891.419999987</v>
      </c>
      <c r="I53" s="11">
        <f>IF(G53&gt;0,G53/RIGHT(C53,3),0)</f>
        <v>1.0999999999999999</v>
      </c>
      <c r="J53" s="12">
        <f>IF(H53&gt;0,H53/D53,0)</f>
        <v>0.35648426119891002</v>
      </c>
    </row>
    <row r="54" spans="1:10" ht="15.5" x14ac:dyDescent="0.35">
      <c r="A54" s="43" t="s">
        <v>34</v>
      </c>
      <c r="B54" s="44"/>
      <c r="C54" s="44"/>
      <c r="D54" s="44"/>
      <c r="E54" s="44"/>
      <c r="F54" s="44"/>
      <c r="G54" s="44"/>
      <c r="H54" s="44"/>
      <c r="I54" s="44"/>
      <c r="J54" s="45"/>
    </row>
    <row r="55" spans="1:10" ht="15.5" x14ac:dyDescent="0.35">
      <c r="A55" s="73" t="s">
        <v>35</v>
      </c>
      <c r="B55" s="74"/>
      <c r="C55" s="74"/>
      <c r="D55" s="74"/>
      <c r="E55" s="74"/>
      <c r="F55" s="74"/>
      <c r="G55" s="74"/>
      <c r="H55" s="74"/>
      <c r="I55" s="74"/>
      <c r="J55" s="75"/>
    </row>
    <row r="56" spans="1:10" ht="26.25" customHeight="1" x14ac:dyDescent="0.35">
      <c r="A56" s="13" t="s">
        <v>36</v>
      </c>
      <c r="B56" s="47" t="s">
        <v>60</v>
      </c>
      <c r="C56" s="47"/>
      <c r="D56" s="47"/>
      <c r="E56" s="47"/>
      <c r="F56" s="47"/>
      <c r="G56" s="47"/>
      <c r="H56" s="47"/>
      <c r="I56" s="47"/>
      <c r="J56" s="48"/>
    </row>
    <row r="57" spans="1:10" x14ac:dyDescent="0.35">
      <c r="A57" s="13" t="s">
        <v>66</v>
      </c>
      <c r="B57" s="47" t="s">
        <v>72</v>
      </c>
      <c r="C57" s="47"/>
      <c r="D57" s="47"/>
      <c r="E57" s="47"/>
      <c r="F57" s="47"/>
      <c r="G57" s="47"/>
      <c r="H57" s="47"/>
      <c r="I57" s="47"/>
      <c r="J57" s="48"/>
    </row>
    <row r="58" spans="1:10" ht="48" customHeight="1" x14ac:dyDescent="0.35">
      <c r="A58" s="13" t="s">
        <v>37</v>
      </c>
      <c r="B58" s="47" t="s">
        <v>87</v>
      </c>
      <c r="C58" s="47"/>
      <c r="D58" s="47"/>
      <c r="E58" s="47"/>
      <c r="F58" s="47"/>
      <c r="G58" s="47"/>
      <c r="H58" s="47"/>
      <c r="I58" s="47"/>
      <c r="J58" s="48"/>
    </row>
    <row r="59" spans="1:10" ht="99" customHeight="1" x14ac:dyDescent="0.35">
      <c r="A59" s="13" t="s">
        <v>38</v>
      </c>
      <c r="B59" s="49" t="s">
        <v>90</v>
      </c>
      <c r="C59" s="49"/>
      <c r="D59" s="49"/>
      <c r="E59" s="49"/>
      <c r="F59" s="49"/>
      <c r="G59" s="49"/>
      <c r="H59" s="49"/>
      <c r="I59" s="49"/>
      <c r="J59" s="50"/>
    </row>
    <row r="60" spans="1:10" ht="15.5" x14ac:dyDescent="0.35">
      <c r="A60" s="43" t="s">
        <v>39</v>
      </c>
      <c r="B60" s="44"/>
      <c r="C60" s="44"/>
      <c r="D60" s="44"/>
      <c r="E60" s="44"/>
      <c r="F60" s="44"/>
      <c r="G60" s="44"/>
      <c r="H60" s="44"/>
      <c r="I60" s="44"/>
      <c r="J60" s="45"/>
    </row>
    <row r="61" spans="1:10" ht="15.5" x14ac:dyDescent="0.35">
      <c r="A61" s="81" t="s">
        <v>40</v>
      </c>
      <c r="B61" s="82"/>
      <c r="C61" s="82"/>
      <c r="D61" s="82"/>
      <c r="E61" s="82"/>
      <c r="F61" s="82"/>
      <c r="G61" s="82"/>
      <c r="H61" s="82"/>
      <c r="I61" s="82"/>
      <c r="J61" s="83"/>
    </row>
    <row r="62" spans="1:10" ht="17.25" customHeight="1" x14ac:dyDescent="0.35">
      <c r="A62" s="84"/>
      <c r="B62" s="85"/>
      <c r="C62" s="85"/>
      <c r="D62" s="85"/>
      <c r="E62" s="85"/>
      <c r="F62" s="85"/>
      <c r="G62" s="85"/>
      <c r="H62" s="85"/>
      <c r="I62" s="85"/>
      <c r="J62" s="86"/>
    </row>
    <row r="63" spans="1:10" x14ac:dyDescent="0.35">
      <c r="A63" s="91" t="s">
        <v>41</v>
      </c>
      <c r="B63" s="91"/>
      <c r="C63" s="91"/>
      <c r="D63" s="91"/>
      <c r="E63" s="91"/>
      <c r="F63" s="91"/>
      <c r="G63" s="91"/>
      <c r="H63" s="91"/>
      <c r="I63" s="91"/>
      <c r="J63" s="91"/>
    </row>
    <row r="66" spans="1:10" x14ac:dyDescent="0.35">
      <c r="H66" s="39" t="s">
        <v>42</v>
      </c>
      <c r="I66" s="39"/>
      <c r="J66" s="38">
        <f>+A25+A49</f>
        <v>803464521.64066362</v>
      </c>
    </row>
    <row r="67" spans="1:10" x14ac:dyDescent="0.35">
      <c r="F67" s="19"/>
      <c r="H67" s="39" t="s">
        <v>43</v>
      </c>
      <c r="I67" s="39"/>
      <c r="J67" s="38">
        <f>+C25+C49</f>
        <v>803464521.64066362</v>
      </c>
    </row>
    <row r="68" spans="1:10" x14ac:dyDescent="0.35">
      <c r="F68" s="19"/>
      <c r="H68" s="39" t="s">
        <v>44</v>
      </c>
      <c r="I68" s="39"/>
      <c r="J68" s="38">
        <f>+F25+F49</f>
        <v>267160590.09999999</v>
      </c>
    </row>
    <row r="69" spans="1:10" x14ac:dyDescent="0.35">
      <c r="A69" s="30"/>
      <c r="B69" s="31"/>
      <c r="F69" s="19"/>
      <c r="J69" s="19"/>
    </row>
    <row r="70" spans="1:10" x14ac:dyDescent="0.35">
      <c r="A70" s="30"/>
      <c r="B70" s="31"/>
      <c r="F70" s="19"/>
      <c r="J70" s="19"/>
    </row>
    <row r="71" spans="1:10" x14ac:dyDescent="0.35">
      <c r="A71" s="30"/>
      <c r="B71" s="31"/>
      <c r="F71" s="19"/>
      <c r="J71" s="19"/>
    </row>
    <row r="72" spans="1:10" x14ac:dyDescent="0.35">
      <c r="A72" s="30"/>
      <c r="B72" s="31"/>
      <c r="F72" s="19"/>
      <c r="J72" s="19"/>
    </row>
    <row r="73" spans="1:10" x14ac:dyDescent="0.35">
      <c r="A73" s="30"/>
      <c r="B73" s="31"/>
      <c r="F73" s="19"/>
      <c r="J73" s="19"/>
    </row>
    <row r="74" spans="1:10" x14ac:dyDescent="0.35">
      <c r="A74" s="30"/>
      <c r="B74" s="31"/>
      <c r="F74" s="19"/>
      <c r="J74" s="19"/>
    </row>
    <row r="75" spans="1:10" x14ac:dyDescent="0.35">
      <c r="A75" s="30"/>
      <c r="B75" s="31"/>
      <c r="F75" s="19"/>
      <c r="J75" s="19"/>
    </row>
    <row r="76" spans="1:10" x14ac:dyDescent="0.35">
      <c r="A76" s="30"/>
      <c r="B76" s="31"/>
      <c r="F76" s="19"/>
      <c r="J76" s="19"/>
    </row>
    <row r="77" spans="1:10" x14ac:dyDescent="0.35">
      <c r="A77" s="30"/>
      <c r="B77" s="31"/>
      <c r="F77" s="19"/>
      <c r="J77" s="19"/>
    </row>
    <row r="78" spans="1:10" x14ac:dyDescent="0.35">
      <c r="A78" s="30"/>
      <c r="B78" s="31"/>
      <c r="F78" s="19"/>
      <c r="J78" s="19"/>
    </row>
    <row r="79" spans="1:10" x14ac:dyDescent="0.35">
      <c r="A79" s="30"/>
      <c r="B79" s="31"/>
      <c r="F79" s="19"/>
      <c r="J79" s="19"/>
    </row>
    <row r="80" spans="1:10" x14ac:dyDescent="0.35">
      <c r="A80" s="30"/>
      <c r="B80" s="31"/>
      <c r="F80" s="19"/>
      <c r="J80" s="19"/>
    </row>
    <row r="81" spans="1:10" x14ac:dyDescent="0.35">
      <c r="A81" s="30"/>
      <c r="B81" s="31"/>
      <c r="F81" s="19"/>
      <c r="J81" s="19"/>
    </row>
    <row r="82" spans="1:10" x14ac:dyDescent="0.35">
      <c r="A82" s="30"/>
      <c r="B82" s="31"/>
      <c r="F82" s="19"/>
      <c r="J82" s="19"/>
    </row>
    <row r="83" spans="1:10" x14ac:dyDescent="0.35">
      <c r="A83" s="30"/>
      <c r="B83" s="31"/>
      <c r="F83" s="19"/>
      <c r="J83" s="19"/>
    </row>
    <row r="85" spans="1:10" x14ac:dyDescent="0.35">
      <c r="B85" s="20" t="s">
        <v>91</v>
      </c>
      <c r="C85" s="19"/>
      <c r="E85" s="19"/>
      <c r="F85" s="40" t="s">
        <v>74</v>
      </c>
      <c r="G85" s="40"/>
      <c r="H85" s="40"/>
      <c r="I85" s="40"/>
      <c r="J85" s="40"/>
    </row>
    <row r="86" spans="1:10" ht="15.5" x14ac:dyDescent="0.35">
      <c r="B86" s="21" t="s">
        <v>92</v>
      </c>
      <c r="C86" s="19"/>
      <c r="E86" s="19"/>
      <c r="F86" s="3" t="s">
        <v>93</v>
      </c>
      <c r="G86" s="29"/>
      <c r="H86"/>
      <c r="I86"/>
      <c r="J86"/>
    </row>
  </sheetData>
  <mergeCells count="77">
    <mergeCell ref="A60:J60"/>
    <mergeCell ref="A61:J61"/>
    <mergeCell ref="A62:J62"/>
    <mergeCell ref="B59:J59"/>
    <mergeCell ref="A49:B49"/>
    <mergeCell ref="C49:E49"/>
    <mergeCell ref="F49:H49"/>
    <mergeCell ref="I49:J49"/>
    <mergeCell ref="A50:J50"/>
    <mergeCell ref="C51:D51"/>
    <mergeCell ref="E51:F51"/>
    <mergeCell ref="G51:H51"/>
    <mergeCell ref="I51:J51"/>
    <mergeCell ref="A54:J54"/>
    <mergeCell ref="A55:J55"/>
    <mergeCell ref="B56:J56"/>
    <mergeCell ref="B57:J57"/>
    <mergeCell ref="B58:J58"/>
    <mergeCell ref="A46:J46"/>
    <mergeCell ref="A47:J47"/>
    <mergeCell ref="A48:B48"/>
    <mergeCell ref="C48:E48"/>
    <mergeCell ref="F48:H48"/>
    <mergeCell ref="I48:J48"/>
    <mergeCell ref="A63:J63"/>
    <mergeCell ref="C16:J16"/>
    <mergeCell ref="A17:J17"/>
    <mergeCell ref="B18:J18"/>
    <mergeCell ref="B19:J19"/>
    <mergeCell ref="B20:J20"/>
    <mergeCell ref="B21:J21"/>
    <mergeCell ref="A32:J32"/>
    <mergeCell ref="A33:J33"/>
    <mergeCell ref="A22:J22"/>
    <mergeCell ref="A23:J23"/>
    <mergeCell ref="A41:J41"/>
    <mergeCell ref="B42:J42"/>
    <mergeCell ref="B43:J43"/>
    <mergeCell ref="B44:J44"/>
    <mergeCell ref="B45:J45"/>
    <mergeCell ref="A39:J39"/>
    <mergeCell ref="A40:J40"/>
    <mergeCell ref="I27:J27"/>
    <mergeCell ref="C25:E25"/>
    <mergeCell ref="F25:H25"/>
    <mergeCell ref="E27:F27"/>
    <mergeCell ref="A4:J4"/>
    <mergeCell ref="B1:J3"/>
    <mergeCell ref="B34:J34"/>
    <mergeCell ref="C15:J15"/>
    <mergeCell ref="A38:J38"/>
    <mergeCell ref="A24:B24"/>
    <mergeCell ref="I24:J24"/>
    <mergeCell ref="C24:E24"/>
    <mergeCell ref="F24:H24"/>
    <mergeCell ref="A26:J26"/>
    <mergeCell ref="C27:D27"/>
    <mergeCell ref="G27:H27"/>
    <mergeCell ref="A5:J5"/>
    <mergeCell ref="A6:J6"/>
    <mergeCell ref="A7:J7"/>
    <mergeCell ref="H66:I66"/>
    <mergeCell ref="H67:I67"/>
    <mergeCell ref="H68:I68"/>
    <mergeCell ref="F85:J85"/>
    <mergeCell ref="B8:J8"/>
    <mergeCell ref="B11:J11"/>
    <mergeCell ref="B12:J12"/>
    <mergeCell ref="A13:J13"/>
    <mergeCell ref="C14:J14"/>
    <mergeCell ref="B9:J9"/>
    <mergeCell ref="B10:J10"/>
    <mergeCell ref="B35:J35"/>
    <mergeCell ref="B36:J36"/>
    <mergeCell ref="B37:J37"/>
    <mergeCell ref="A25:B25"/>
    <mergeCell ref="I25:J25"/>
  </mergeCells>
  <phoneticPr fontId="19" type="noConversion"/>
  <dataValidations xWindow="659" yWindow="771" count="15">
    <dataValidation allowBlank="1" showInputMessage="1" showErrorMessage="1" prompt="Monto ejecutado en el trimestre" sqref="H28:H31 H52:H53" xr:uid="{90E46E24-8E3F-4224-9F5D-F387CD76556E}"/>
    <dataValidation allowBlank="1" showInputMessage="1" showErrorMessage="1" prompt="Meta alcanzada en el trimestre" sqref="G28:G31 G52:G53" xr:uid="{078E0B3D-C3D5-4323-9A6F-7DD5AA0A91C9}"/>
    <dataValidation allowBlank="1" showInputMessage="1" showErrorMessage="1" prompt="Monto presupuestado para el producto" sqref="F28 D28:D31 E29:F31 E53:F53 F52 D52:D53" xr:uid="{247AEBBA-5BB4-404D-982B-514E41C68A75}"/>
    <dataValidation allowBlank="1" showInputMessage="1" showErrorMessage="1" prompt="Meta anual del indicador" sqref="E28 C28:C31 C52:C53 E52" xr:uid="{F1CB8B99-164D-4F51-9E69-AECE57493A93}"/>
    <dataValidation allowBlank="1" showInputMessage="1" showErrorMessage="1" prompt="Nombre del indicador" sqref="B28:B31 B52:B53" xr:uid="{3FF3C7F1-052B-4689-97E1-0EEC782A6AE3}"/>
    <dataValidation allowBlank="1" showInputMessage="1" showErrorMessage="1" prompt="Nombre de cada producto" sqref="A28:A31 A52:A53" xr:uid="{2947E0C5-61A1-48DD-8DCD-04F9232477FC}"/>
    <dataValidation allowBlank="1" showInputMessage="1" showErrorMessage="1" prompt="¿En qué consiste el programa?" sqref="B19:J19 B43:J43" xr:uid="{2E94A1FA-9C8A-476F-9FA7-68E8C8A158E1}"/>
    <dataValidation allowBlank="1" showInputMessage="1" showErrorMessage="1" prompt="Presupuesto del programa" sqref="A25:C25 F25 A49:C49 F49" xr:uid="{FB9FE385-D8B9-4122-AF05-C68B8CBDECAB}"/>
    <dataValidation allowBlank="1" showInputMessage="1" showErrorMessage="1" prompt="Oportunidades de mejora identificadas" sqref="A62:J63 A40:J40" xr:uid="{DA848EFB-3FC8-4206-B557-B09F4E34DBE3}"/>
    <dataValidation allowBlank="1" showInputMessage="1" showErrorMessage="1" prompt="De existir desvío, explicar razones." sqref="B59:J59 B37:J37" xr:uid="{3458344A-2CE9-4393-9E4E-745857776460}"/>
    <dataValidation allowBlank="1" showInputMessage="1" showErrorMessage="1" prompt="1. Describir lo plasmado en el presupuesto_x000a_2. Describir lo alcanzado en términos financieros y de producción " sqref="B58:J58 B36:J36" xr:uid="{695BAAAC-4DD0-4CCB-86ED-6A9EB7692876}"/>
    <dataValidation allowBlank="1" showInputMessage="1" showErrorMessage="1" prompt="Nombre del producto" sqref="B34:B35 C34:J34 B56:B57 C56:J56" xr:uid="{F3C8682F-AC73-4F0A-9462-876EC453EC55}"/>
    <dataValidation allowBlank="1" showInputMessage="1" showErrorMessage="1" prompt="¿A quién va dirigido el programa?, ¿qué característica tiene esta población que requiere ser beneficiada?" sqref="B20:J20 B44:J44" xr:uid="{51B810D5-9207-46B5-AE2F-3D36306347AE}"/>
    <dataValidation allowBlank="1" showInputMessage="1" prompt="Nombre del capítulo" sqref="B8:J10" xr:uid="{73C82012-D4C4-478F-B9D1-1EE61C45F876}"/>
    <dataValidation allowBlank="1" sqref="A8" xr:uid="{4E4D531B-D39C-42CD-8509-9C2E6575184D}"/>
  </dataValidations>
  <printOptions horizontalCentered="1" verticalCentered="1"/>
  <pageMargins left="3.937007874015748E-2" right="3.937007874015748E-2" top="3.937007874015748E-2" bottom="3.937007874015748E-2" header="0.31496062992125984" footer="0.31496062992125984"/>
  <pageSetup scale="40" orientation="portrait" r:id="rId1"/>
  <ignoredErrors>
    <ignoredError sqref="I29:J29 I30:J30 A25:H25 A49:H49 I53:J53 I31:J31" unlockedFormula="1"/>
  </ignoredErrors>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403E-64DB-467A-B346-9497ABCEDFFF}">
  <dimension ref="A1:C6"/>
  <sheetViews>
    <sheetView workbookViewId="0">
      <selection activeCell="A7" sqref="A7"/>
    </sheetView>
  </sheetViews>
  <sheetFormatPr defaultColWidth="10.90625" defaultRowHeight="14.5" x14ac:dyDescent="0.35"/>
  <cols>
    <col min="1" max="1" width="25.54296875" bestFit="1" customWidth="1"/>
  </cols>
  <sheetData>
    <row r="1" spans="1:3" x14ac:dyDescent="0.35">
      <c r="B1" t="s">
        <v>79</v>
      </c>
      <c r="C1" t="s">
        <v>80</v>
      </c>
    </row>
    <row r="2" spans="1:3" x14ac:dyDescent="0.35">
      <c r="A2" t="s">
        <v>81</v>
      </c>
    </row>
    <row r="3" spans="1:3" x14ac:dyDescent="0.35">
      <c r="A3" t="s">
        <v>82</v>
      </c>
    </row>
    <row r="4" spans="1:3" x14ac:dyDescent="0.35">
      <c r="A4" t="s">
        <v>83</v>
      </c>
    </row>
    <row r="5" spans="1:3" x14ac:dyDescent="0.35">
      <c r="A5" t="s">
        <v>84</v>
      </c>
    </row>
    <row r="6" spans="1:3" x14ac:dyDescent="0.35">
      <c r="A6"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programa11-12</vt:lpstr>
      <vt:lpstr>Hoja1</vt:lpstr>
      <vt:lpstr>'programa11-12'!Print_Area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Emmanuel Rubio Pacheco</cp:lastModifiedBy>
  <cp:revision/>
  <cp:lastPrinted>2024-01-19T14:09:55Z</cp:lastPrinted>
  <dcterms:created xsi:type="dcterms:W3CDTF">2021-03-22T15:50:10Z</dcterms:created>
  <dcterms:modified xsi:type="dcterms:W3CDTF">2024-01-19T14:10:36Z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f5a2da-7ac4-4e60-a27b-a125ee74514f_Enabled">
    <vt:lpwstr>true</vt:lpwstr>
  </property>
  <property fmtid="{D5CDD505-2E9C-101B-9397-08002B2CF9AE}" pid="3" name="MSIP_Label_81f5a2da-7ac4-4e60-a27b-a125ee74514f_SetDate">
    <vt:lpwstr>2023-05-15T19:06:40Z</vt:lpwstr>
  </property>
  <property fmtid="{D5CDD505-2E9C-101B-9397-08002B2CF9AE}" pid="4" name="MSIP_Label_81f5a2da-7ac4-4e60-a27b-a125ee74514f_Method">
    <vt:lpwstr>Privileged</vt:lpwstr>
  </property>
  <property fmtid="{D5CDD505-2E9C-101B-9397-08002B2CF9AE}" pid="5" name="MSIP_Label_81f5a2da-7ac4-4e60-a27b-a125ee74514f_Name">
    <vt:lpwstr>Publica - Visual Marking</vt:lpwstr>
  </property>
  <property fmtid="{D5CDD505-2E9C-101B-9397-08002B2CF9AE}" pid="6" name="MSIP_Label_81f5a2da-7ac4-4e60-a27b-a125ee74514f_SiteId">
    <vt:lpwstr>d994480d-72f7-4fe9-8095-21c86c20a5a3</vt:lpwstr>
  </property>
  <property fmtid="{D5CDD505-2E9C-101B-9397-08002B2CF9AE}" pid="7" name="MSIP_Label_81f5a2da-7ac4-4e60-a27b-a125ee74514f_ActionId">
    <vt:lpwstr>e4fadb9a-43c1-4bae-bcc2-396973822def</vt:lpwstr>
  </property>
  <property fmtid="{D5CDD505-2E9C-101B-9397-08002B2CF9AE}" pid="8" name="MSIP_Label_81f5a2da-7ac4-4e60-a27b-a125ee74514f_ContentBits">
    <vt:lpwstr>0</vt:lpwstr>
  </property>
</Properties>
</file>