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deoleo\Downloads\"/>
    </mc:Choice>
  </mc:AlternateContent>
  <xr:revisionPtr revIDLastSave="0" documentId="8_{3FAA4126-A921-4A11-89F8-76109AC5926D}" xr6:coauthVersionLast="47" xr6:coauthVersionMax="47" xr10:uidLastSave="{00000000-0000-0000-0000-000000000000}"/>
  <bookViews>
    <workbookView xWindow="-120" yWindow="-120" windowWidth="29040" windowHeight="15840" tabRatio="933" xr2:uid="{784E5D24-0E0A-4A1C-AEDB-8C414D77F257}"/>
  </bookViews>
  <sheets>
    <sheet name="P2 Presupuesto Aprobado-Ejec " sheetId="2" r:id="rId1"/>
    <sheet name="P3 Ejecucion" sheetId="46" r:id="rId2"/>
  </sheets>
  <definedNames>
    <definedName name="_xlnm.Print_Area" localSheetId="0">'P2 Presupuesto Aprobado-Ejec '!$A$1:$R$102</definedName>
    <definedName name="_xlnm.Print_Area" localSheetId="1">'P3 Ejecucion'!$A$1:$N$101</definedName>
    <definedName name="Interruptor" comment="Lista para selección de encendido y apagado parametros.">#REF!</definedName>
    <definedName name="Sexo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" i="2" l="1"/>
  <c r="V6" i="2" s="1"/>
  <c r="X6" i="2" s="1"/>
  <c r="V10" i="2"/>
  <c r="W10" i="2" s="1"/>
  <c r="V11" i="2"/>
  <c r="W11" i="2" s="1"/>
  <c r="V12" i="2"/>
  <c r="W12" i="2" s="1"/>
  <c r="V13" i="2"/>
  <c r="W13" i="2" s="1"/>
  <c r="V14" i="2"/>
  <c r="W14" i="2" s="1"/>
  <c r="V15" i="2"/>
  <c r="W15" i="2" s="1"/>
  <c r="V16" i="2"/>
  <c r="W16" i="2" s="1"/>
  <c r="V17" i="2"/>
  <c r="W17" i="2" s="1"/>
  <c r="V18" i="2"/>
  <c r="W18" i="2" s="1"/>
  <c r="V19" i="2"/>
  <c r="W19" i="2" s="1"/>
  <c r="V20" i="2"/>
  <c r="W20" i="2" s="1"/>
  <c r="V21" i="2"/>
  <c r="W21" i="2" s="1"/>
  <c r="V22" i="2"/>
  <c r="W22" i="2" s="1"/>
  <c r="V23" i="2"/>
  <c r="W23" i="2" s="1"/>
  <c r="V24" i="2"/>
  <c r="W24" i="2" s="1"/>
  <c r="V25" i="2"/>
  <c r="V82" i="2" s="1"/>
  <c r="W82" i="2" s="1"/>
  <c r="V26" i="2"/>
  <c r="W26" i="2" s="1"/>
  <c r="V27" i="2"/>
  <c r="W27" i="2" s="1"/>
  <c r="V28" i="2"/>
  <c r="W28" i="2" s="1"/>
  <c r="V29" i="2"/>
  <c r="W29" i="2" s="1"/>
  <c r="V30" i="2"/>
  <c r="W30" i="2" s="1"/>
  <c r="V31" i="2"/>
  <c r="W31" i="2" s="1"/>
  <c r="V32" i="2"/>
  <c r="W32" i="2" s="1"/>
  <c r="V33" i="2"/>
  <c r="W33" i="2" s="1"/>
  <c r="V34" i="2"/>
  <c r="W34" i="2" s="1"/>
  <c r="V35" i="2"/>
  <c r="W35" i="2" s="1"/>
  <c r="V36" i="2"/>
  <c r="W36" i="2" s="1"/>
  <c r="V37" i="2"/>
  <c r="W37" i="2" s="1"/>
  <c r="V38" i="2"/>
  <c r="W38" i="2" s="1"/>
  <c r="V39" i="2"/>
  <c r="W39" i="2" s="1"/>
  <c r="V40" i="2"/>
  <c r="W40" i="2" s="1"/>
  <c r="V41" i="2"/>
  <c r="W41" i="2" s="1"/>
  <c r="V42" i="2"/>
  <c r="W42" i="2" s="1"/>
  <c r="V43" i="2"/>
  <c r="W43" i="2" s="1"/>
  <c r="V44" i="2"/>
  <c r="W44" i="2" s="1"/>
  <c r="V45" i="2"/>
  <c r="W45" i="2" s="1"/>
  <c r="V46" i="2"/>
  <c r="W46" i="2" s="1"/>
  <c r="V47" i="2"/>
  <c r="W47" i="2" s="1"/>
  <c r="V48" i="2"/>
  <c r="W48" i="2" s="1"/>
  <c r="V49" i="2"/>
  <c r="W49" i="2" s="1"/>
  <c r="V50" i="2"/>
  <c r="W50" i="2" s="1"/>
  <c r="V51" i="2"/>
  <c r="W51" i="2" s="1"/>
  <c r="V52" i="2"/>
  <c r="W52" i="2" s="1"/>
  <c r="V53" i="2"/>
  <c r="W53" i="2" s="1"/>
  <c r="V54" i="2"/>
  <c r="W54" i="2" s="1"/>
  <c r="V55" i="2"/>
  <c r="W55" i="2" s="1"/>
  <c r="V56" i="2"/>
  <c r="W56" i="2" s="1"/>
  <c r="V57" i="2"/>
  <c r="W57" i="2" s="1"/>
  <c r="V58" i="2"/>
  <c r="W58" i="2" s="1"/>
  <c r="V59" i="2"/>
  <c r="W59" i="2" s="1"/>
  <c r="V60" i="2"/>
  <c r="W60" i="2" s="1"/>
  <c r="V61" i="2"/>
  <c r="W61" i="2" s="1"/>
  <c r="V62" i="2"/>
  <c r="W62" i="2" s="1"/>
  <c r="V63" i="2"/>
  <c r="W63" i="2" s="1"/>
  <c r="V64" i="2"/>
  <c r="W64" i="2" s="1"/>
  <c r="V65" i="2"/>
  <c r="W65" i="2" s="1"/>
  <c r="V66" i="2"/>
  <c r="W66" i="2" s="1"/>
  <c r="V67" i="2"/>
  <c r="W67" i="2" s="1"/>
  <c r="V68" i="2"/>
  <c r="W68" i="2" s="1"/>
  <c r="V69" i="2"/>
  <c r="W69" i="2" s="1"/>
  <c r="V70" i="2"/>
  <c r="W70" i="2" s="1"/>
  <c r="V71" i="2"/>
  <c r="W71" i="2" s="1"/>
  <c r="V72" i="2"/>
  <c r="W72" i="2" s="1"/>
  <c r="J81" i="46"/>
  <c r="M81" i="46"/>
  <c r="L81" i="46"/>
  <c r="K81" i="46"/>
  <c r="N54" i="46"/>
  <c r="N13" i="46"/>
  <c r="Q82" i="2"/>
  <c r="P82" i="2"/>
  <c r="O82" i="2"/>
  <c r="M82" i="2"/>
  <c r="E82" i="2"/>
  <c r="R81" i="2"/>
  <c r="R80" i="2"/>
  <c r="R79" i="2"/>
  <c r="R78" i="2"/>
  <c r="R77" i="2"/>
  <c r="R76" i="2"/>
  <c r="R75" i="2"/>
  <c r="R71" i="2"/>
  <c r="R70" i="2"/>
  <c r="R69" i="2"/>
  <c r="A68" i="2"/>
  <c r="A67" i="2"/>
  <c r="R65" i="2"/>
  <c r="R64" i="2"/>
  <c r="R63" i="2"/>
  <c r="R62" i="2"/>
  <c r="R61" i="2"/>
  <c r="R60" i="2"/>
  <c r="R59" i="2"/>
  <c r="R58" i="2"/>
  <c r="R57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39" i="2"/>
  <c r="R38" i="2"/>
  <c r="R37" i="2"/>
  <c r="R36" i="2"/>
  <c r="R35" i="2"/>
  <c r="R33" i="2"/>
  <c r="R32" i="2"/>
  <c r="R31" i="2"/>
  <c r="R30" i="2"/>
  <c r="R29" i="2"/>
  <c r="R28" i="2"/>
  <c r="R26" i="2"/>
  <c r="R25" i="2"/>
  <c r="R24" i="2"/>
  <c r="R23" i="2"/>
  <c r="R22" i="2"/>
  <c r="R21" i="2"/>
  <c r="R20" i="2"/>
  <c r="R19" i="2"/>
  <c r="R18" i="2"/>
  <c r="R17" i="2"/>
  <c r="R16" i="2"/>
  <c r="R15" i="2"/>
  <c r="R12" i="2"/>
  <c r="R11" i="2"/>
  <c r="N82" i="2"/>
  <c r="L82" i="2"/>
  <c r="K82" i="2"/>
  <c r="J82" i="2"/>
  <c r="I82" i="2"/>
  <c r="H82" i="2"/>
  <c r="W25" i="2" l="1"/>
  <c r="W9" i="2"/>
  <c r="N39" i="46"/>
  <c r="N63" i="46"/>
  <c r="N48" i="46"/>
  <c r="N21" i="46"/>
  <c r="N33" i="46"/>
  <c r="N12" i="46"/>
  <c r="N18" i="46"/>
  <c r="N57" i="46"/>
  <c r="N42" i="46"/>
  <c r="N35" i="46"/>
  <c r="N44" i="46"/>
  <c r="N56" i="46"/>
  <c r="I81" i="46"/>
  <c r="N41" i="46"/>
  <c r="E81" i="46"/>
  <c r="F81" i="46"/>
  <c r="N11" i="46"/>
  <c r="G81" i="46"/>
  <c r="H81" i="46"/>
  <c r="N26" i="46"/>
  <c r="N16" i="46"/>
  <c r="N19" i="46"/>
  <c r="N46" i="46"/>
  <c r="N74" i="46"/>
  <c r="N25" i="46"/>
  <c r="N31" i="46"/>
  <c r="B81" i="46"/>
  <c r="N23" i="46"/>
  <c r="N40" i="46"/>
  <c r="N55" i="46"/>
  <c r="N59" i="46"/>
  <c r="N36" i="46"/>
  <c r="N51" i="46"/>
  <c r="N49" i="46"/>
  <c r="N64" i="46"/>
  <c r="C81" i="46"/>
  <c r="N58" i="46"/>
  <c r="N29" i="46"/>
  <c r="N27" i="46"/>
  <c r="N32" i="46"/>
  <c r="N47" i="46"/>
  <c r="N62" i="46"/>
  <c r="N15" i="46"/>
  <c r="N38" i="46"/>
  <c r="N53" i="46"/>
  <c r="N61" i="46"/>
  <c r="N17" i="46"/>
  <c r="N30" i="46"/>
  <c r="N45" i="46"/>
  <c r="N10" i="46"/>
  <c r="N22" i="46"/>
  <c r="N28" i="46"/>
  <c r="N37" i="46"/>
  <c r="N52" i="46"/>
  <c r="N75" i="46"/>
  <c r="D81" i="46"/>
  <c r="N20" i="46"/>
  <c r="N9" i="46"/>
  <c r="R56" i="2"/>
  <c r="R14" i="2"/>
  <c r="R72" i="2"/>
  <c r="R55" i="2"/>
  <c r="R13" i="2"/>
  <c r="R34" i="2"/>
  <c r="R40" i="2"/>
  <c r="R66" i="2"/>
  <c r="R27" i="2"/>
  <c r="R68" i="2"/>
  <c r="G82" i="2"/>
  <c r="R67" i="2"/>
  <c r="R10" i="2"/>
  <c r="N81" i="46" l="1"/>
  <c r="F82" i="2"/>
  <c r="R82" i="2"/>
  <c r="D8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<sst xmlns="http://schemas.openxmlformats.org/spreadsheetml/2006/main" count="199" uniqueCount="105">
  <si>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</si>
  <si>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</si>
  <si>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</si>
  <si>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</si>
  <si>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</si>
  <si>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</si>
  <si>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</si>
  <si>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</si>
  <si>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</si>
  <si>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</si>
  <si>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</si>
  <si>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</si>
  <si>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</si>
  <si>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</si>
  <si>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</si>
  <si>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</si>
  <si>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</si>
  <si>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</si>
  <si>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</si>
  <si>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</si>
  <si>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</si>
  <si>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</si>
  <si>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</si>
  <si>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</si>
  <si>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</si>
  <si>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</si>
  <si>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</si>
  <si>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</si>
  <si>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</si>
  <si>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</si>
  <si>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</si>
  <si>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</si>
  <si>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</si>
  <si>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</si>
  <si>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</si>
  <si>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</si>
  <si>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</si>
  <si>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</si>
  <si>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</si>
  <si>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</si>
  <si>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</si>
  <si>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</si>
  <si>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</si>
  <si>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</si>
  <si>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</si>
  <si>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</si>
  <si>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</si>
  <si>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</si>
  <si>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</si>
  <si>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</si>
  <si>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</si>
  <si>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</si>
  <si>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</si>
  <si>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</si>
  <si>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</si>
  <si>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</si>
  <si>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</si>
  <si>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</si>
  <si>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</si>
  <si>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</si>
  <si>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</si>
  <si>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</si>
  <si>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</si>
  <si>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</si>
  <si>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Total general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</si>
  <si>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</si>
  <si>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</si>
  <si>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</si>
  <si>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</si>
  <si>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</si>
  <si>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</si>
  <si>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</si>
  <si>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</si>
  <si>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</si>
  <si>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</si>
  <si>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</si>
  <si>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</si>
  <si>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</si>
  <si>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</si>
  <si>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Marcos Fernández Jiménez</t>
  </si>
  <si>
    <t>Director Departamento Administrativo y Financiero</t>
  </si>
  <si>
    <t xml:space="preserve">Ejecución de Gastos y Aplicaciones financieras </t>
  </si>
  <si>
    <t>TOTAL GASTOS Y APLICACIONES FINANCIERAS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</si>
  <si>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</si>
  <si>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</si>
  <si>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</si>
  <si>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</si>
  <si>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</si>
  <si>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</si>
  <si>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</si>
  <si>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</si>
  <si>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</si>
  <si>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</si>
  <si>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</si>
  <si>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</si>
  <si>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</si>
  <si>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</si>
  <si>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Ejecución de Gastos y Aplicaciones Financieras </t>
  </si>
  <si>
    <t xml:space="preserve">Diciembre </t>
  </si>
  <si>
    <t>Año 2024</t>
  </si>
  <si>
    <t xml:space="preserve">Marcos Fernández Jiménez </t>
  </si>
  <si>
    <t>Magnolia García Tavárez</t>
  </si>
  <si>
    <t>Subdirectora Departamento Administrativo y Financiero</t>
  </si>
  <si>
    <t>YTD</t>
  </si>
  <si>
    <t>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</si>
</sst>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0000_);_(* \(#,##0.0000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3" fontId="0" fillId="0" borderId="0" xfId="0" applyNumberFormat="1"/>
    <xf numFmtId="166" fontId="0" fillId="0" borderId="0" xfId="0" applyNumberFormat="1"/>
    <xf numFmtId="165" fontId="7" fillId="0" borderId="2" xfId="0" applyNumberFormat="1" applyFont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165" fontId="8" fillId="0" borderId="2" xfId="0" applyNumberFormat="1" applyFont="1" applyBorder="1"/>
    <xf numFmtId="165" fontId="0" fillId="3" borderId="0" xfId="1" applyNumberFormat="1" applyFont="1" applyFill="1"/>
    <xf numFmtId="43" fontId="10" fillId="0" borderId="0" xfId="1" applyFont="1"/>
    <xf numFmtId="43" fontId="10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 readingOrder="1"/>
    </xf>
    <xf numFmtId="3" fontId="0" fillId="0" borderId="0" xfId="0" applyNumberFormat="1"/>
    <xf numFmtId="3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165" fontId="2" fillId="2" borderId="0" xfId="0" applyNumberFormat="1" applyFont="1" applyFill="1"/>
    <xf numFmtId="165" fontId="3" fillId="0" borderId="2" xfId="0" applyNumberFormat="1" applyFont="1" applyBorder="1"/>
    <xf numFmtId="1" fontId="0" fillId="0" borderId="0" xfId="0" applyNumberFormat="1"/>
    <xf numFmtId="1" fontId="0" fillId="0" borderId="0" xfId="0" applyNumberFormat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</cellXfs>
  <cellStyles count="4">
    <cellStyle name="Millares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33591</xdr:colOff>
      <xdr:row>0</xdr:row>
      <xdr:rowOff>89647</xdr:rowOff>
    </xdr:from>
    <xdr:to>
      <xdr:col>2</xdr:col>
      <xdr:colOff>1864178</xdr:colOff>
      <xdr:row>5</xdr:row>
      <xdr:rowOff>20648</xdr:rowOff>
    </xdr:to>
    <xdr:pic>
      <xdr:nvPicPr>
        <xdr:cNvPr id="10" name="Image" descr="Image">
          <a:extLst>
            <a:ext uri="{FF2B5EF4-FFF2-40B4-BE49-F238E27FC236}">
              <a16:creationId xmlns:a16="http://schemas.microsoft.com/office/drawing/2014/main" id="{EBD0F346-7DE9-499B-AB60-986DD9ACD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16" y="86472"/>
          <a:ext cx="1866899" cy="80095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1812004</xdr:colOff>
      <xdr:row>3</xdr:row>
      <xdr:rowOff>104775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B46FA178-048F-44CA-8B0D-B4714D42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18354" cy="79375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 codeName="Hoja2"/>
  <dimension ref="A1:X108"/>
  <sheetViews>
    <sheetView showGridLines="0" tabSelected="1" view="pageBreakPreview" topLeftCell="A2" zoomScale="64" zoomScaleNormal="55" zoomScaleSheetLayoutView="64" workbookViewId="0">
      <pane xSplit="1" ySplit="6" topLeftCell="D8" activePane="bottomRight" state="frozen"/>
      <selection activeCell="C89" sqref="C89"/>
      <selection pane="topRight" activeCell="C89" sqref="C89"/>
      <selection pane="bottomLeft" activeCell="C89" sqref="C89"/>
      <selection pane="bottomRight" activeCell="T28" sqref="T28"/>
    </sheetView>
  </sheetViews>
  <sheetFormatPr baseColWidth="10" defaultColWidth="14.42578125" defaultRowHeight="15" x14ac:dyDescent="0.25"/>
  <cols>
    <col min="1" max="1" width="4.5703125" style="49" hidden="1" customWidth="1"/>
    <col min="2" max="2" width="7.5703125" hidden="1" customWidth="1"/>
    <col min="3" max="3" width="105.42578125" bestFit="1" customWidth="1"/>
    <col min="4" max="4" width="19.140625" bestFit="1" customWidth="1"/>
    <col min="6" max="6" width="16.5703125" bestFit="1" customWidth="1"/>
    <col min="7" max="8" width="17.5703125" bestFit="1" customWidth="1"/>
    <col min="9" max="10" width="16.7109375" bestFit="1" customWidth="1"/>
    <col min="11" max="11" width="17.5703125" bestFit="1" customWidth="1"/>
    <col min="12" max="12" width="17.28515625" bestFit="1" customWidth="1"/>
    <col min="13" max="13" width="18.5703125" customWidth="1"/>
    <col min="14" max="14" width="19.5703125" customWidth="1"/>
    <col min="17" max="17" width="12.85546875" customWidth="1"/>
    <col min="18" max="18" width="19.140625" bestFit="1" customWidth="1"/>
    <col min="19" max="19" width="18.5703125" bestFit="1" customWidth="1"/>
    <col min="21" max="21" width="14.42578125" style="42"/>
    <col min="22" max="22" width="17" style="42" hidden="1" customWidth="1"/>
    <col min="23" max="23" width="20.5703125" style="42" hidden="1" customWidth="1"/>
    <col min="24" max="24" width="0" hidden="1" customWidth="1"/>
  </cols>
  <sheetData>
    <row r="1" spans="1:24" ht="30" customHeight="1" x14ac:dyDescent="0.25">
      <c r="C1" s="57" t="s">
        <v>78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41"/>
      <c r="T1" s="41"/>
    </row>
    <row r="2" spans="1:24" ht="15.75" x14ac:dyDescent="0.25">
      <c r="C2" s="59" t="s">
        <v>99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23"/>
      <c r="T2" s="23"/>
    </row>
    <row r="3" spans="1:24" ht="15.75" customHeight="1" x14ac:dyDescent="0.25">
      <c r="C3" s="61" t="s">
        <v>81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0"/>
      <c r="T3" s="10"/>
    </row>
    <row r="4" spans="1:24" ht="15.75" customHeight="1" x14ac:dyDescent="0.25">
      <c r="C4" s="62" t="s">
        <v>0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10"/>
      <c r="T4" s="10"/>
    </row>
    <row r="5" spans="1:24" ht="8.4499999999999993" customHeight="1" x14ac:dyDescent="0.25">
      <c r="C5" s="29"/>
      <c r="D5" s="15"/>
      <c r="E5" s="15"/>
      <c r="F5" s="15"/>
      <c r="M5" s="28"/>
    </row>
    <row r="6" spans="1:24" s="35" customFormat="1" ht="36.75" customHeight="1" x14ac:dyDescent="0.25">
      <c r="A6" s="50"/>
      <c r="C6" s="56" t="s">
        <v>1</v>
      </c>
      <c r="D6" s="63" t="s">
        <v>2</v>
      </c>
      <c r="E6" s="63" t="s">
        <v>3</v>
      </c>
      <c r="F6" s="51" t="s">
        <v>65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3"/>
      <c r="S6" s="43"/>
      <c r="T6" s="44"/>
      <c r="U6" s="45"/>
      <c r="V6" s="43">
        <f>+SUM(V9,V15,V25,V35,V51,V61)</f>
        <v>2408684330.8099976</v>
      </c>
      <c r="W6" s="45">
        <v>1028349893.2099998</v>
      </c>
      <c r="X6" s="45">
        <f>+V6-W6</f>
        <v>1380334437.5999978</v>
      </c>
    </row>
    <row r="7" spans="1:24" s="35" customFormat="1" x14ac:dyDescent="0.25">
      <c r="A7" s="50"/>
      <c r="C7" s="56"/>
      <c r="D7" s="64"/>
      <c r="E7" s="64"/>
      <c r="F7" s="8" t="s">
        <v>66</v>
      </c>
      <c r="G7" s="8" t="s">
        <v>67</v>
      </c>
      <c r="H7" s="8" t="s">
        <v>68</v>
      </c>
      <c r="I7" s="8" t="s">
        <v>69</v>
      </c>
      <c r="J7" s="9" t="s">
        <v>70</v>
      </c>
      <c r="K7" s="8" t="s">
        <v>71</v>
      </c>
      <c r="L7" s="9" t="s">
        <v>72</v>
      </c>
      <c r="M7" s="8" t="s">
        <v>73</v>
      </c>
      <c r="N7" s="8" t="s">
        <v>74</v>
      </c>
      <c r="O7" s="8" t="s">
        <v>75</v>
      </c>
      <c r="P7" s="8" t="s">
        <v>76</v>
      </c>
      <c r="Q7" s="8" t="s">
        <v>98</v>
      </c>
      <c r="R7" s="8" t="s">
        <v>77</v>
      </c>
      <c r="S7" s="44"/>
      <c r="T7" s="44"/>
      <c r="U7" s="45"/>
      <c r="V7" s="45" t="s">
        <v>103</v>
      </c>
      <c r="W7" s="45" t="s">
        <v>104</v>
      </c>
    </row>
    <row r="8" spans="1:24" ht="14.1" customHeight="1" x14ac:dyDescent="0.25">
      <c r="C8" s="1" t="s">
        <v>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4"/>
    </row>
    <row r="9" spans="1:24" ht="14.1" customHeight="1" x14ac:dyDescent="0.25">
      <c r="C9" s="3" t="s">
        <v>5</v>
      </c>
      <c r="D9" s="4"/>
      <c r="E9" s="4"/>
      <c r="S9" s="46"/>
      <c r="T9" s="46"/>
      <c r="U9" s="46"/>
      <c r="V9" s="46">
        <f>SUM(R10:R14)</f>
        <v>1343232126.1299999</v>
      </c>
      <c r="W9" s="46">
        <f>U9-V9</f>
        <v>-1343232126.1299999</v>
      </c>
    </row>
    <row r="10" spans="1:24" ht="14.1" customHeight="1" x14ac:dyDescent="0.25">
      <c r="A10" s="49">
        <v>211</v>
      </c>
      <c r="C10" s="5" t="s">
        <v>6</v>
      </c>
      <c r="D10" s="15">
        <v>1651547574.4144506</v>
      </c>
      <c r="E10" s="15"/>
      <c r="F10" s="14">
        <v>104324310.01000001</v>
      </c>
      <c r="G10" s="14">
        <v>111168495.97999997</v>
      </c>
      <c r="H10" s="14">
        <v>109800293.45</v>
      </c>
      <c r="I10" s="14">
        <v>120951628.01000001</v>
      </c>
      <c r="J10" s="14">
        <v>123064837.48999998</v>
      </c>
      <c r="K10" s="14">
        <v>116455122.76999997</v>
      </c>
      <c r="L10" s="14">
        <v>109630931.19</v>
      </c>
      <c r="M10" s="14">
        <v>119259653.31</v>
      </c>
      <c r="N10" s="14">
        <v>131804195.40000001</v>
      </c>
      <c r="O10" s="14"/>
      <c r="P10" s="14"/>
      <c r="Q10" s="14"/>
      <c r="R10" s="15">
        <f>SUM(F10:Q10)</f>
        <v>1046459467.6099998</v>
      </c>
      <c r="S10" s="42"/>
      <c r="T10" s="42"/>
      <c r="V10" s="42">
        <f t="shared" ref="V10:V14" si="0">R10</f>
        <v>1046459467.6099998</v>
      </c>
      <c r="W10" s="42">
        <f t="shared" ref="W10:W72" si="1">U10-V10</f>
        <v>-1046459467.6099998</v>
      </c>
    </row>
    <row r="11" spans="1:24" ht="14.1" customHeight="1" x14ac:dyDescent="0.25">
      <c r="A11" s="49">
        <v>212</v>
      </c>
      <c r="C11" s="5" t="s">
        <v>7</v>
      </c>
      <c r="D11" s="15">
        <v>225384874.2588746</v>
      </c>
      <c r="E11" s="15"/>
      <c r="F11" s="14">
        <v>14789421.479999999</v>
      </c>
      <c r="G11" s="14">
        <v>16373024</v>
      </c>
      <c r="H11" s="14">
        <v>14272344.009999998</v>
      </c>
      <c r="I11" s="14">
        <v>10418330.579999998</v>
      </c>
      <c r="J11" s="14">
        <v>13761978.190000001</v>
      </c>
      <c r="K11" s="14">
        <v>12781816.649999999</v>
      </c>
      <c r="L11" s="14">
        <v>9360600.1600000001</v>
      </c>
      <c r="M11" s="14">
        <v>22175039.43</v>
      </c>
      <c r="N11" s="14">
        <v>23679002.07</v>
      </c>
      <c r="O11" s="14"/>
      <c r="P11" s="14"/>
      <c r="Q11" s="14"/>
      <c r="R11" s="15">
        <f t="shared" ref="R11:R72" si="2">SUM(F11:Q11)</f>
        <v>137611556.56999999</v>
      </c>
      <c r="S11" s="42"/>
      <c r="T11" s="42"/>
      <c r="V11" s="42">
        <f t="shared" si="0"/>
        <v>137611556.56999999</v>
      </c>
      <c r="W11" s="42">
        <f t="shared" si="1"/>
        <v>-137611556.56999999</v>
      </c>
    </row>
    <row r="12" spans="1:24" ht="14.1" customHeight="1" x14ac:dyDescent="0.25">
      <c r="A12" s="49">
        <v>213</v>
      </c>
      <c r="C12" s="5" t="s">
        <v>8</v>
      </c>
      <c r="D12" s="15">
        <v>20730856.059179995</v>
      </c>
      <c r="E12" s="15"/>
      <c r="F12" s="14">
        <v>1658600.5499999998</v>
      </c>
      <c r="G12" s="14">
        <v>1658600.5499999998</v>
      </c>
      <c r="H12" s="14">
        <v>1658600.5499999998</v>
      </c>
      <c r="I12" s="14">
        <v>1658600.5499999998</v>
      </c>
      <c r="J12" s="14">
        <v>1658600.5499999998</v>
      </c>
      <c r="K12" s="14">
        <v>1658600.5499999998</v>
      </c>
      <c r="L12" s="14">
        <v>1658600.5499999998</v>
      </c>
      <c r="M12" s="14">
        <v>1658600.5499999998</v>
      </c>
      <c r="N12" s="14">
        <v>1981083.3699999996</v>
      </c>
      <c r="O12" s="14"/>
      <c r="P12" s="14"/>
      <c r="Q12" s="14"/>
      <c r="R12" s="15">
        <f t="shared" si="2"/>
        <v>15249887.769999998</v>
      </c>
      <c r="S12" s="42"/>
      <c r="T12" s="42"/>
      <c r="V12" s="42">
        <f t="shared" si="0"/>
        <v>15249887.769999998</v>
      </c>
      <c r="W12" s="42">
        <f t="shared" si="1"/>
        <v>-15249887.769999998</v>
      </c>
    </row>
    <row r="13" spans="1:24" ht="14.1" customHeight="1" x14ac:dyDescent="0.25">
      <c r="A13" s="49">
        <v>214</v>
      </c>
      <c r="C13" s="5" t="s">
        <v>9</v>
      </c>
      <c r="D13" s="15">
        <v>339637942.77204841</v>
      </c>
      <c r="E13" s="15"/>
      <c r="F13" s="14">
        <v>580030.82999999996</v>
      </c>
      <c r="G13" s="14">
        <v>531687.96</v>
      </c>
      <c r="H13" s="14">
        <v>1453848</v>
      </c>
      <c r="I13" s="14">
        <v>1608376.49</v>
      </c>
      <c r="J13" s="14">
        <v>1701533.2999999998</v>
      </c>
      <c r="K13" s="14">
        <v>1561369.5</v>
      </c>
      <c r="L13" s="14">
        <v>2760885.7</v>
      </c>
      <c r="M13" s="14">
        <v>3603834.85</v>
      </c>
      <c r="N13" s="14">
        <v>4385886.1500000004</v>
      </c>
      <c r="O13" s="14"/>
      <c r="P13" s="14"/>
      <c r="Q13" s="14"/>
      <c r="R13" s="15">
        <f t="shared" si="2"/>
        <v>18187452.780000001</v>
      </c>
      <c r="S13" s="42"/>
      <c r="T13" s="42"/>
      <c r="V13" s="42">
        <f t="shared" si="0"/>
        <v>18187452.780000001</v>
      </c>
      <c r="W13" s="42">
        <f t="shared" si="1"/>
        <v>-18187452.780000001</v>
      </c>
    </row>
    <row r="14" spans="1:24" ht="14.1" customHeight="1" x14ac:dyDescent="0.25">
      <c r="A14" s="49">
        <v>215</v>
      </c>
      <c r="C14" s="5" t="s">
        <v>10</v>
      </c>
      <c r="D14" s="15">
        <v>161898773.01188245</v>
      </c>
      <c r="E14" s="15"/>
      <c r="F14" s="14">
        <v>13350768.750000002</v>
      </c>
      <c r="G14" s="14">
        <v>14111100.02</v>
      </c>
      <c r="H14" s="14">
        <v>13791289.199999999</v>
      </c>
      <c r="I14" s="14">
        <v>13968879.16</v>
      </c>
      <c r="J14" s="14">
        <v>14036750.439999999</v>
      </c>
      <c r="K14" s="14">
        <v>13991010.210000001</v>
      </c>
      <c r="L14" s="14">
        <v>13993885.91</v>
      </c>
      <c r="M14" s="14">
        <v>14064311.819999998</v>
      </c>
      <c r="N14" s="14">
        <v>14415765.889999999</v>
      </c>
      <c r="O14" s="14"/>
      <c r="P14" s="14"/>
      <c r="Q14" s="14"/>
      <c r="R14" s="15">
        <f t="shared" si="2"/>
        <v>125723761.39999999</v>
      </c>
      <c r="S14" s="42"/>
      <c r="T14" s="42"/>
      <c r="V14" s="42">
        <f t="shared" si="0"/>
        <v>125723761.39999999</v>
      </c>
      <c r="W14" s="42">
        <f t="shared" si="1"/>
        <v>-125723761.39999999</v>
      </c>
    </row>
    <row r="15" spans="1:24" ht="14.1" customHeight="1" x14ac:dyDescent="0.25">
      <c r="C15" s="3" t="s">
        <v>11</v>
      </c>
      <c r="D15" s="16"/>
      <c r="E15" s="16"/>
      <c r="F15" s="14"/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/>
      <c r="P15" s="14"/>
      <c r="Q15" s="14"/>
      <c r="R15" s="15">
        <f t="shared" si="2"/>
        <v>0</v>
      </c>
      <c r="S15" s="46"/>
      <c r="T15" s="46"/>
      <c r="U15" s="46"/>
      <c r="V15" s="46">
        <f>SUM(R16:R24)</f>
        <v>479510856.60999799</v>
      </c>
      <c r="W15" s="46">
        <f t="shared" si="1"/>
        <v>-479510856.60999799</v>
      </c>
    </row>
    <row r="16" spans="1:24" ht="14.1" customHeight="1" x14ac:dyDescent="0.25">
      <c r="A16" s="49">
        <v>221</v>
      </c>
      <c r="C16" s="5" t="s">
        <v>12</v>
      </c>
      <c r="D16" s="15">
        <v>55239530.640000001</v>
      </c>
      <c r="E16" s="15"/>
      <c r="F16" s="14">
        <v>1694440.2099999997</v>
      </c>
      <c r="G16" s="14">
        <v>3301028.11</v>
      </c>
      <c r="H16" s="14">
        <v>4131319.62</v>
      </c>
      <c r="I16" s="14">
        <v>3388823.52</v>
      </c>
      <c r="J16" s="14">
        <v>4748368.4300000006</v>
      </c>
      <c r="K16" s="14">
        <v>3203432</v>
      </c>
      <c r="L16" s="14">
        <v>2180205.36</v>
      </c>
      <c r="M16" s="14">
        <v>4228333.62</v>
      </c>
      <c r="N16" s="14">
        <v>3030348.85</v>
      </c>
      <c r="O16" s="14"/>
      <c r="P16" s="14"/>
      <c r="Q16" s="14"/>
      <c r="R16" s="15">
        <f t="shared" si="2"/>
        <v>29906299.720000003</v>
      </c>
      <c r="S16" s="42"/>
      <c r="T16" s="42"/>
      <c r="V16" s="42">
        <f t="shared" ref="V16:V24" si="3">R16</f>
        <v>29906299.720000003</v>
      </c>
      <c r="W16" s="42">
        <f t="shared" si="1"/>
        <v>-29906299.720000003</v>
      </c>
    </row>
    <row r="17" spans="1:23" ht="14.1" customHeight="1" x14ac:dyDescent="0.25">
      <c r="A17" s="49">
        <v>222</v>
      </c>
      <c r="C17" s="5" t="s">
        <v>13</v>
      </c>
      <c r="D17" s="15">
        <v>91672750.000474975</v>
      </c>
      <c r="E17" s="15"/>
      <c r="F17" s="14">
        <v>3187448</v>
      </c>
      <c r="G17" s="14">
        <v>1204800.06</v>
      </c>
      <c r="H17" s="14">
        <v>4751166.2399999993</v>
      </c>
      <c r="I17" s="14">
        <v>7314497.2800000003</v>
      </c>
      <c r="J17" s="14">
        <v>7332323.5599999996</v>
      </c>
      <c r="K17" s="14">
        <v>6504700</v>
      </c>
      <c r="L17" s="14">
        <v>7176539.1500000004</v>
      </c>
      <c r="M17" s="14">
        <v>7227586.3600000003</v>
      </c>
      <c r="N17" s="14">
        <v>5321312.8</v>
      </c>
      <c r="O17" s="14"/>
      <c r="P17" s="14"/>
      <c r="Q17" s="14"/>
      <c r="R17" s="15">
        <f t="shared" si="2"/>
        <v>50020373.449999996</v>
      </c>
      <c r="S17" s="42"/>
      <c r="T17" s="42"/>
      <c r="V17" s="42">
        <f t="shared" si="3"/>
        <v>50020373.449999996</v>
      </c>
      <c r="W17" s="42">
        <f t="shared" si="1"/>
        <v>-50020373.449999996</v>
      </c>
    </row>
    <row r="18" spans="1:23" ht="14.1" customHeight="1" x14ac:dyDescent="0.25">
      <c r="A18" s="49">
        <v>223</v>
      </c>
      <c r="C18" s="5" t="s">
        <v>14</v>
      </c>
      <c r="D18" s="15">
        <v>43616387.894999996</v>
      </c>
      <c r="E18" s="15"/>
      <c r="F18" s="14">
        <v>732331.91999999993</v>
      </c>
      <c r="G18" s="14">
        <v>3818699.8000000003</v>
      </c>
      <c r="H18" s="14">
        <v>1205018.8900000001</v>
      </c>
      <c r="I18" s="14">
        <v>3147746.5300000003</v>
      </c>
      <c r="J18" s="14">
        <v>3845204.84</v>
      </c>
      <c r="K18" s="14">
        <v>3014031.3200000003</v>
      </c>
      <c r="L18" s="14">
        <v>3417322.6999999997</v>
      </c>
      <c r="M18" s="14">
        <v>534036.51</v>
      </c>
      <c r="N18" s="14">
        <v>3007591.99</v>
      </c>
      <c r="O18" s="14"/>
      <c r="P18" s="14"/>
      <c r="Q18" s="14"/>
      <c r="R18" s="15">
        <f t="shared" si="2"/>
        <v>22721984.5</v>
      </c>
      <c r="S18" s="42"/>
      <c r="T18" s="42"/>
      <c r="V18" s="42">
        <f t="shared" si="3"/>
        <v>22721984.5</v>
      </c>
      <c r="W18" s="42">
        <f t="shared" si="1"/>
        <v>-22721984.5</v>
      </c>
    </row>
    <row r="19" spans="1:23" ht="14.1" customHeight="1" x14ac:dyDescent="0.25">
      <c r="A19" s="49">
        <v>224</v>
      </c>
      <c r="C19" s="5" t="s">
        <v>15</v>
      </c>
      <c r="D19" s="15">
        <v>9424009.5</v>
      </c>
      <c r="E19" s="15"/>
      <c r="F19" s="14">
        <v>31855</v>
      </c>
      <c r="G19" s="14">
        <v>175860</v>
      </c>
      <c r="H19" s="14">
        <v>291083.58</v>
      </c>
      <c r="I19" s="14">
        <v>895624.94</v>
      </c>
      <c r="J19" s="14">
        <v>1554867.27</v>
      </c>
      <c r="K19" s="14">
        <v>528067.12</v>
      </c>
      <c r="L19" s="14">
        <v>2101913.9700000002</v>
      </c>
      <c r="M19" s="14">
        <v>740928.26</v>
      </c>
      <c r="N19" s="14">
        <v>1094293.4500000002</v>
      </c>
      <c r="O19" s="14"/>
      <c r="P19" s="14"/>
      <c r="Q19" s="14"/>
      <c r="R19" s="15">
        <f t="shared" si="2"/>
        <v>7414493.5900000008</v>
      </c>
      <c r="S19" s="42"/>
      <c r="T19" s="42"/>
      <c r="V19" s="42">
        <f t="shared" si="3"/>
        <v>7414493.5900000008</v>
      </c>
      <c r="W19" s="42">
        <f t="shared" si="1"/>
        <v>-7414493.5900000008</v>
      </c>
    </row>
    <row r="20" spans="1:23" ht="14.1" customHeight="1" x14ac:dyDescent="0.25">
      <c r="A20" s="49">
        <v>225</v>
      </c>
      <c r="C20" s="5" t="s">
        <v>16</v>
      </c>
      <c r="D20" s="15">
        <v>41339117.525000013</v>
      </c>
      <c r="E20" s="15"/>
      <c r="F20" s="14">
        <v>2785922.98</v>
      </c>
      <c r="G20" s="14">
        <v>1328220.5900000001</v>
      </c>
      <c r="H20" s="14">
        <v>2538827.13</v>
      </c>
      <c r="I20" s="14">
        <v>5378454.040000001</v>
      </c>
      <c r="J20" s="14">
        <v>1077763.98</v>
      </c>
      <c r="K20" s="14">
        <v>2095993.43</v>
      </c>
      <c r="L20" s="14">
        <v>491880.58</v>
      </c>
      <c r="M20" s="14">
        <v>4381920.91</v>
      </c>
      <c r="N20" s="14">
        <v>2251279.7000000002</v>
      </c>
      <c r="O20" s="14"/>
      <c r="P20" s="14"/>
      <c r="Q20" s="14"/>
      <c r="R20" s="15">
        <f t="shared" si="2"/>
        <v>22330263.34</v>
      </c>
      <c r="S20" s="42"/>
      <c r="T20" s="42"/>
      <c r="V20" s="42">
        <f t="shared" si="3"/>
        <v>22330263.34</v>
      </c>
      <c r="W20" s="42">
        <f t="shared" si="1"/>
        <v>-22330263.34</v>
      </c>
    </row>
    <row r="21" spans="1:23" ht="14.1" customHeight="1" x14ac:dyDescent="0.25">
      <c r="A21" s="49">
        <v>226</v>
      </c>
      <c r="C21" s="5" t="s">
        <v>17</v>
      </c>
      <c r="D21" s="15">
        <v>125885082.6202457</v>
      </c>
      <c r="E21" s="15"/>
      <c r="F21" s="14">
        <v>5158453.54</v>
      </c>
      <c r="G21" s="14">
        <v>5075917.68</v>
      </c>
      <c r="H21" s="14">
        <v>43782843.610000007</v>
      </c>
      <c r="I21" s="14">
        <v>5986084.0700000003</v>
      </c>
      <c r="J21" s="14">
        <v>5666584.79</v>
      </c>
      <c r="K21" s="14">
        <v>5929474.1900000004</v>
      </c>
      <c r="L21" s="14">
        <v>5565051.46</v>
      </c>
      <c r="M21" s="14">
        <v>5558586.2699999996</v>
      </c>
      <c r="N21" s="14">
        <v>5712094.5099999998</v>
      </c>
      <c r="O21" s="14"/>
      <c r="P21" s="14"/>
      <c r="Q21" s="14"/>
      <c r="R21" s="15">
        <f t="shared" si="2"/>
        <v>88435090.120000005</v>
      </c>
      <c r="S21" s="42"/>
      <c r="T21" s="42"/>
      <c r="V21" s="42">
        <f t="shared" si="3"/>
        <v>88435090.120000005</v>
      </c>
      <c r="W21" s="42">
        <f t="shared" si="1"/>
        <v>-88435090.120000005</v>
      </c>
    </row>
    <row r="22" spans="1:23" ht="14.1" customHeight="1" x14ac:dyDescent="0.25">
      <c r="A22" s="49">
        <v>227</v>
      </c>
      <c r="C22" s="5" t="s">
        <v>18</v>
      </c>
      <c r="D22" s="15">
        <v>35301686.879999995</v>
      </c>
      <c r="E22" s="15"/>
      <c r="F22" s="14">
        <v>2358762.9700000002</v>
      </c>
      <c r="G22" s="14">
        <v>228013</v>
      </c>
      <c r="H22" s="14">
        <v>5564295.71</v>
      </c>
      <c r="I22" s="14">
        <v>3504179.38</v>
      </c>
      <c r="J22" s="14">
        <v>3905455.24</v>
      </c>
      <c r="K22" s="14">
        <v>5725013.1900000004</v>
      </c>
      <c r="L22" s="14">
        <v>8997973.8499999996</v>
      </c>
      <c r="M22" s="14">
        <v>4268859.9800000004</v>
      </c>
      <c r="N22" s="14">
        <v>4632825.6499999994</v>
      </c>
      <c r="O22" s="14"/>
      <c r="P22" s="14"/>
      <c r="Q22" s="14"/>
      <c r="R22" s="15">
        <f t="shared" si="2"/>
        <v>39185378.969999991</v>
      </c>
      <c r="S22" s="42"/>
      <c r="T22" s="42"/>
      <c r="V22" s="42">
        <f t="shared" si="3"/>
        <v>39185378.969999991</v>
      </c>
      <c r="W22" s="42">
        <f t="shared" si="1"/>
        <v>-39185378.969999991</v>
      </c>
    </row>
    <row r="23" spans="1:23" ht="14.1" customHeight="1" x14ac:dyDescent="0.25">
      <c r="A23" s="49">
        <v>228</v>
      </c>
      <c r="C23" s="5" t="s">
        <v>19</v>
      </c>
      <c r="D23" s="15">
        <v>486902901.13327986</v>
      </c>
      <c r="E23" s="15"/>
      <c r="F23" s="14">
        <v>13428561.48</v>
      </c>
      <c r="G23" s="14">
        <v>25961527.989999998</v>
      </c>
      <c r="H23" s="14">
        <v>25977136.549999997</v>
      </c>
      <c r="I23" s="14">
        <v>20412576.049999844</v>
      </c>
      <c r="J23" s="14">
        <v>17178919.179998167</v>
      </c>
      <c r="K23" s="14">
        <v>27709851.75</v>
      </c>
      <c r="L23" s="14">
        <v>20423011.440000001</v>
      </c>
      <c r="M23" s="14">
        <v>40899405.619999997</v>
      </c>
      <c r="N23" s="14">
        <v>19648008.959999997</v>
      </c>
      <c r="O23" s="14"/>
      <c r="P23" s="14"/>
      <c r="Q23" s="14"/>
      <c r="R23" s="15">
        <f t="shared" si="2"/>
        <v>211638999.01999801</v>
      </c>
      <c r="S23" s="42"/>
      <c r="T23" s="42"/>
      <c r="V23" s="42">
        <f t="shared" si="3"/>
        <v>211638999.01999801</v>
      </c>
      <c r="W23" s="42">
        <f t="shared" si="1"/>
        <v>-211638999.01999801</v>
      </c>
    </row>
    <row r="24" spans="1:23" ht="14.1" customHeight="1" x14ac:dyDescent="0.25">
      <c r="A24" s="49">
        <v>229</v>
      </c>
      <c r="C24" s="5" t="s">
        <v>20</v>
      </c>
      <c r="D24" s="15">
        <v>16028870.859979998</v>
      </c>
      <c r="E24" s="15"/>
      <c r="F24" s="14">
        <v>572842.19999999995</v>
      </c>
      <c r="G24" s="14">
        <v>315602.25</v>
      </c>
      <c r="H24" s="14">
        <v>251855</v>
      </c>
      <c r="I24" s="14">
        <v>1231456.8</v>
      </c>
      <c r="J24" s="14">
        <v>1714472.43</v>
      </c>
      <c r="K24" s="14">
        <v>633853</v>
      </c>
      <c r="L24" s="14">
        <v>836758.17999999993</v>
      </c>
      <c r="M24" s="14">
        <v>1724524.04</v>
      </c>
      <c r="N24" s="14">
        <v>576610</v>
      </c>
      <c r="O24" s="14"/>
      <c r="P24" s="14"/>
      <c r="Q24" s="14"/>
      <c r="R24" s="15">
        <f t="shared" si="2"/>
        <v>7857973.8999999994</v>
      </c>
      <c r="S24" s="42"/>
      <c r="T24" s="42"/>
      <c r="V24" s="42">
        <f t="shared" si="3"/>
        <v>7857973.8999999994</v>
      </c>
      <c r="W24" s="42">
        <f t="shared" si="1"/>
        <v>-7857973.8999999994</v>
      </c>
    </row>
    <row r="25" spans="1:23" ht="14.1" customHeight="1" x14ac:dyDescent="0.25">
      <c r="C25" s="3" t="s">
        <v>21</v>
      </c>
      <c r="D25" s="16"/>
      <c r="E25" s="16"/>
      <c r="F25" s="14"/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/>
      <c r="P25" s="14"/>
      <c r="Q25" s="14"/>
      <c r="R25" s="15">
        <f t="shared" si="2"/>
        <v>0</v>
      </c>
      <c r="S25" s="46"/>
      <c r="T25" s="46"/>
      <c r="U25" s="46"/>
      <c r="V25" s="46">
        <f>SUM(R26:R34)</f>
        <v>28675187.329999998</v>
      </c>
      <c r="W25" s="46">
        <f t="shared" si="1"/>
        <v>-28675187.329999998</v>
      </c>
    </row>
    <row r="26" spans="1:23" ht="14.1" customHeight="1" x14ac:dyDescent="0.25">
      <c r="A26" s="49">
        <v>231</v>
      </c>
      <c r="C26" s="5" t="s">
        <v>22</v>
      </c>
      <c r="D26" s="15">
        <v>20208460</v>
      </c>
      <c r="E26" s="15"/>
      <c r="F26" s="14">
        <v>690174.95</v>
      </c>
      <c r="G26" s="14">
        <v>573335.00999999989</v>
      </c>
      <c r="H26" s="14">
        <v>426477.67</v>
      </c>
      <c r="I26" s="14">
        <v>1406959.9099999995</v>
      </c>
      <c r="J26" s="14">
        <v>116350</v>
      </c>
      <c r="K26" s="14">
        <v>1703157.41</v>
      </c>
      <c r="L26" s="14">
        <v>491520.69</v>
      </c>
      <c r="M26" s="14">
        <v>2678646.4999999991</v>
      </c>
      <c r="N26" s="14">
        <v>636749.83000000007</v>
      </c>
      <c r="O26" s="14"/>
      <c r="P26" s="14"/>
      <c r="Q26" s="14"/>
      <c r="R26" s="15">
        <f t="shared" si="2"/>
        <v>8723371.9699999988</v>
      </c>
      <c r="S26" s="42"/>
      <c r="T26" s="42"/>
      <c r="V26" s="42">
        <f t="shared" ref="V26:V34" si="4">R26</f>
        <v>8723371.9699999988</v>
      </c>
      <c r="W26" s="42">
        <f t="shared" si="1"/>
        <v>-8723371.9699999988</v>
      </c>
    </row>
    <row r="27" spans="1:23" ht="14.1" customHeight="1" x14ac:dyDescent="0.25">
      <c r="A27" s="49">
        <v>232</v>
      </c>
      <c r="C27" s="5" t="s">
        <v>23</v>
      </c>
      <c r="D27" s="15">
        <v>5191817.4999789996</v>
      </c>
      <c r="E27" s="15"/>
      <c r="F27" s="14">
        <v>4125</v>
      </c>
      <c r="G27" s="14">
        <v>4800</v>
      </c>
      <c r="H27" s="14">
        <v>5939.9999999999991</v>
      </c>
      <c r="I27" s="14">
        <v>36375</v>
      </c>
      <c r="J27" s="14">
        <v>1550828.75</v>
      </c>
      <c r="K27" s="14">
        <v>272640</v>
      </c>
      <c r="L27" s="14">
        <v>495213.15</v>
      </c>
      <c r="M27" s="14">
        <v>883139.08</v>
      </c>
      <c r="N27" s="14">
        <v>98790</v>
      </c>
      <c r="O27" s="14"/>
      <c r="P27" s="14"/>
      <c r="Q27" s="14"/>
      <c r="R27" s="15">
        <f t="shared" si="2"/>
        <v>3351850.98</v>
      </c>
      <c r="S27" s="42"/>
      <c r="T27" s="42"/>
      <c r="V27" s="42">
        <f t="shared" si="4"/>
        <v>3351850.98</v>
      </c>
      <c r="W27" s="42">
        <f t="shared" si="1"/>
        <v>-3351850.98</v>
      </c>
    </row>
    <row r="28" spans="1:23" ht="14.1" customHeight="1" x14ac:dyDescent="0.25">
      <c r="A28" s="49">
        <v>233</v>
      </c>
      <c r="C28" s="5" t="s">
        <v>24</v>
      </c>
      <c r="D28" s="15">
        <v>2726725</v>
      </c>
      <c r="E28" s="15"/>
      <c r="F28" s="14">
        <v>183000</v>
      </c>
      <c r="G28" s="14">
        <v>65100</v>
      </c>
      <c r="H28" s="14">
        <v>295020</v>
      </c>
      <c r="I28" s="14">
        <v>14615.049999999905</v>
      </c>
      <c r="J28" s="14">
        <v>249936.6</v>
      </c>
      <c r="K28" s="14">
        <v>218525.00000000003</v>
      </c>
      <c r="L28" s="14">
        <v>129124.99999999999</v>
      </c>
      <c r="M28" s="14">
        <v>80865.000000000015</v>
      </c>
      <c r="N28" s="14">
        <v>17075</v>
      </c>
      <c r="O28" s="14"/>
      <c r="P28" s="14"/>
      <c r="Q28" s="14"/>
      <c r="R28" s="15">
        <f t="shared" si="2"/>
        <v>1253261.6499999999</v>
      </c>
      <c r="S28" s="42"/>
      <c r="T28" s="42"/>
      <c r="V28" s="42">
        <f t="shared" si="4"/>
        <v>1253261.6499999999</v>
      </c>
      <c r="W28" s="42">
        <f t="shared" si="1"/>
        <v>-1253261.6499999999</v>
      </c>
    </row>
    <row r="29" spans="1:23" ht="14.1" customHeight="1" x14ac:dyDescent="0.25">
      <c r="A29" s="49">
        <v>234</v>
      </c>
      <c r="C29" s="5" t="s">
        <v>25</v>
      </c>
      <c r="D29" s="15">
        <v>225635</v>
      </c>
      <c r="E29" s="15"/>
      <c r="F29" s="14">
        <v>0</v>
      </c>
      <c r="G29" s="14">
        <v>1165.1500000000001</v>
      </c>
      <c r="H29" s="14">
        <v>91575</v>
      </c>
      <c r="I29" s="14">
        <v>1169.9999999999998</v>
      </c>
      <c r="J29" s="14">
        <v>500</v>
      </c>
      <c r="K29" s="14">
        <v>5450</v>
      </c>
      <c r="L29" s="14">
        <v>0</v>
      </c>
      <c r="M29" s="14">
        <v>96305</v>
      </c>
      <c r="N29" s="14">
        <v>0</v>
      </c>
      <c r="O29" s="14"/>
      <c r="P29" s="14"/>
      <c r="Q29" s="14"/>
      <c r="R29" s="15">
        <f t="shared" si="2"/>
        <v>196165.15</v>
      </c>
      <c r="S29" s="42"/>
      <c r="T29" s="42"/>
      <c r="V29" s="42">
        <f t="shared" si="4"/>
        <v>196165.15</v>
      </c>
      <c r="W29" s="42">
        <f t="shared" si="1"/>
        <v>-196165.15</v>
      </c>
    </row>
    <row r="30" spans="1:23" ht="14.1" customHeight="1" x14ac:dyDescent="0.25">
      <c r="A30" s="49">
        <v>235</v>
      </c>
      <c r="C30" s="5" t="s">
        <v>26</v>
      </c>
      <c r="D30" s="15">
        <v>207760</v>
      </c>
      <c r="E30" s="15"/>
      <c r="F30" s="14">
        <v>45060</v>
      </c>
      <c r="G30" s="14">
        <v>7500</v>
      </c>
      <c r="H30" s="14">
        <v>9400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/>
      <c r="P30" s="14"/>
      <c r="Q30" s="14"/>
      <c r="R30" s="15">
        <f t="shared" si="2"/>
        <v>61960</v>
      </c>
      <c r="S30" s="42"/>
      <c r="T30" s="42"/>
      <c r="V30" s="42">
        <f t="shared" si="4"/>
        <v>61960</v>
      </c>
      <c r="W30" s="42">
        <f t="shared" si="1"/>
        <v>-61960</v>
      </c>
    </row>
    <row r="31" spans="1:23" ht="14.1" customHeight="1" x14ac:dyDescent="0.25">
      <c r="A31" s="49">
        <v>236</v>
      </c>
      <c r="C31" s="5" t="s">
        <v>27</v>
      </c>
      <c r="D31" s="15">
        <v>2203419</v>
      </c>
      <c r="E31" s="15"/>
      <c r="F31" s="14">
        <v>11914.61</v>
      </c>
      <c r="G31" s="14">
        <v>1504751.05</v>
      </c>
      <c r="H31" s="14">
        <v>234807</v>
      </c>
      <c r="I31" s="14">
        <v>77054.459999999977</v>
      </c>
      <c r="J31" s="14">
        <v>16400.260000000002</v>
      </c>
      <c r="K31" s="14">
        <v>15501</v>
      </c>
      <c r="L31" s="14">
        <v>0</v>
      </c>
      <c r="M31" s="14">
        <v>1210501.32</v>
      </c>
      <c r="N31" s="14">
        <v>0</v>
      </c>
      <c r="O31" s="14"/>
      <c r="P31" s="14"/>
      <c r="Q31" s="14"/>
      <c r="R31" s="15">
        <f t="shared" si="2"/>
        <v>3070929.7</v>
      </c>
      <c r="S31" s="42"/>
      <c r="T31" s="42"/>
      <c r="V31" s="42">
        <f t="shared" si="4"/>
        <v>3070929.7</v>
      </c>
      <c r="W31" s="42">
        <f t="shared" si="1"/>
        <v>-3070929.7</v>
      </c>
    </row>
    <row r="32" spans="1:23" ht="14.1" customHeight="1" x14ac:dyDescent="0.25">
      <c r="A32" s="49">
        <v>237</v>
      </c>
      <c r="C32" s="5" t="s">
        <v>28</v>
      </c>
      <c r="D32" s="15">
        <v>5189966.5299999993</v>
      </c>
      <c r="E32" s="15"/>
      <c r="F32" s="14">
        <v>322629.71000000002</v>
      </c>
      <c r="G32" s="14">
        <v>167772.08000000002</v>
      </c>
      <c r="H32" s="14">
        <v>722301.26</v>
      </c>
      <c r="I32" s="14">
        <v>284625.97000000003</v>
      </c>
      <c r="J32" s="14">
        <v>420996.81</v>
      </c>
      <c r="K32" s="14">
        <v>244401.05</v>
      </c>
      <c r="L32" s="14">
        <v>559412.06000000006</v>
      </c>
      <c r="M32" s="14">
        <v>160594.62999999998</v>
      </c>
      <c r="N32" s="14">
        <v>16640.45</v>
      </c>
      <c r="O32" s="14"/>
      <c r="P32" s="14"/>
      <c r="Q32" s="14"/>
      <c r="R32" s="15">
        <f t="shared" si="2"/>
        <v>2899374.02</v>
      </c>
      <c r="S32" s="42"/>
      <c r="T32" s="42"/>
      <c r="V32" s="42">
        <f t="shared" si="4"/>
        <v>2899374.02</v>
      </c>
      <c r="W32" s="42">
        <f t="shared" si="1"/>
        <v>-2899374.02</v>
      </c>
    </row>
    <row r="33" spans="1:23" ht="14.1" customHeight="1" x14ac:dyDescent="0.25">
      <c r="A33" s="49">
        <v>238</v>
      </c>
      <c r="C33" s="5" t="s">
        <v>29</v>
      </c>
      <c r="D33" s="15">
        <v>0</v>
      </c>
      <c r="E33" s="15"/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/>
      <c r="P33" s="14"/>
      <c r="Q33" s="14"/>
      <c r="R33" s="15">
        <f t="shared" si="2"/>
        <v>0</v>
      </c>
      <c r="S33" s="42"/>
      <c r="T33" s="42"/>
      <c r="V33" s="42">
        <f t="shared" si="4"/>
        <v>0</v>
      </c>
      <c r="W33" s="42">
        <f t="shared" si="1"/>
        <v>0</v>
      </c>
    </row>
    <row r="34" spans="1:23" ht="14.1" customHeight="1" x14ac:dyDescent="0.25">
      <c r="A34" s="49">
        <v>239</v>
      </c>
      <c r="C34" s="5" t="s">
        <v>30</v>
      </c>
      <c r="D34" s="15">
        <v>16547711.5</v>
      </c>
      <c r="E34" s="15"/>
      <c r="F34" s="14">
        <v>326550.90999999997</v>
      </c>
      <c r="G34" s="14">
        <v>702944.16</v>
      </c>
      <c r="H34" s="14">
        <v>2040733.45</v>
      </c>
      <c r="I34" s="14">
        <v>1359541.2199999997</v>
      </c>
      <c r="J34" s="14">
        <v>713692.59000000008</v>
      </c>
      <c r="K34" s="14">
        <v>1112578.0300000003</v>
      </c>
      <c r="L34" s="14">
        <v>903536.49</v>
      </c>
      <c r="M34" s="14">
        <v>1348546.84</v>
      </c>
      <c r="N34" s="14">
        <v>610150.17000000004</v>
      </c>
      <c r="O34" s="14"/>
      <c r="P34" s="14"/>
      <c r="Q34" s="14"/>
      <c r="R34" s="15">
        <f t="shared" si="2"/>
        <v>9118273.8600000013</v>
      </c>
      <c r="S34" s="42"/>
      <c r="T34" s="42"/>
      <c r="V34" s="42">
        <f t="shared" si="4"/>
        <v>9118273.8600000013</v>
      </c>
      <c r="W34" s="42">
        <f t="shared" si="1"/>
        <v>-9118273.8600000013</v>
      </c>
    </row>
    <row r="35" spans="1:23" ht="14.1" customHeight="1" x14ac:dyDescent="0.25">
      <c r="C35" s="3" t="s">
        <v>31</v>
      </c>
      <c r="D35" s="16"/>
      <c r="E35" s="16"/>
      <c r="F35" s="15"/>
      <c r="G35" s="14">
        <v>0</v>
      </c>
      <c r="H35" s="15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/>
      <c r="P35" s="14"/>
      <c r="Q35" s="14"/>
      <c r="R35" s="15">
        <f t="shared" si="2"/>
        <v>0</v>
      </c>
      <c r="S35" s="46"/>
      <c r="T35" s="46"/>
      <c r="U35" s="46"/>
      <c r="V35" s="46">
        <f>SUM(R36:R43)</f>
        <v>265596334.43000001</v>
      </c>
      <c r="W35" s="46">
        <f t="shared" si="1"/>
        <v>-265596334.43000001</v>
      </c>
    </row>
    <row r="36" spans="1:23" ht="14.1" customHeight="1" x14ac:dyDescent="0.25">
      <c r="A36" s="49">
        <v>241</v>
      </c>
      <c r="C36" s="5" t="s">
        <v>32</v>
      </c>
      <c r="D36" s="15">
        <v>404766563.33599997</v>
      </c>
      <c r="E36" s="15"/>
      <c r="F36" s="14">
        <v>23819114.5</v>
      </c>
      <c r="G36" s="14">
        <v>24107146.140000001</v>
      </c>
      <c r="H36" s="14">
        <v>25838004.979999997</v>
      </c>
      <c r="I36" s="14">
        <v>25490274.670000002</v>
      </c>
      <c r="J36" s="14">
        <v>25975492.190000001</v>
      </c>
      <c r="K36" s="14">
        <v>33361895.07999998</v>
      </c>
      <c r="L36" s="14">
        <v>36679383.519999996</v>
      </c>
      <c r="M36" s="14">
        <v>34716299.290000007</v>
      </c>
      <c r="N36" s="14">
        <v>30017659.359999999</v>
      </c>
      <c r="O36" s="14"/>
      <c r="P36" s="14"/>
      <c r="Q36" s="14"/>
      <c r="R36" s="15">
        <f t="shared" si="2"/>
        <v>260005269.73000002</v>
      </c>
      <c r="S36" s="42"/>
      <c r="T36" s="42"/>
      <c r="V36" s="42">
        <f t="shared" ref="V36:V43" si="5">R36</f>
        <v>260005269.73000002</v>
      </c>
      <c r="W36" s="42">
        <f t="shared" si="1"/>
        <v>-260005269.73000002</v>
      </c>
    </row>
    <row r="37" spans="1:23" ht="14.1" customHeight="1" x14ac:dyDescent="0.25">
      <c r="A37" s="49">
        <v>242</v>
      </c>
      <c r="C37" s="5" t="s">
        <v>33</v>
      </c>
      <c r="D37" s="15">
        <v>12166544</v>
      </c>
      <c r="E37" s="15"/>
      <c r="F37" s="14">
        <v>0</v>
      </c>
      <c r="G37" s="14">
        <v>148000</v>
      </c>
      <c r="H37" s="14">
        <v>2754636</v>
      </c>
      <c r="I37" s="14">
        <v>0</v>
      </c>
      <c r="J37" s="14">
        <v>1836424</v>
      </c>
      <c r="K37" s="14">
        <v>0</v>
      </c>
      <c r="L37" s="14">
        <v>0</v>
      </c>
      <c r="M37" s="14">
        <v>0</v>
      </c>
      <c r="N37" s="14">
        <v>0</v>
      </c>
      <c r="O37" s="14"/>
      <c r="P37" s="14"/>
      <c r="Q37" s="14"/>
      <c r="R37" s="15">
        <f t="shared" si="2"/>
        <v>4739060</v>
      </c>
      <c r="S37" s="42"/>
      <c r="T37" s="42"/>
      <c r="V37" s="42">
        <f t="shared" si="5"/>
        <v>4739060</v>
      </c>
      <c r="W37" s="42">
        <f t="shared" si="1"/>
        <v>-4739060</v>
      </c>
    </row>
    <row r="38" spans="1:23" ht="14.1" customHeight="1" x14ac:dyDescent="0.25">
      <c r="A38" s="49">
        <v>243</v>
      </c>
      <c r="C38" s="5" t="s">
        <v>34</v>
      </c>
      <c r="D38" s="15">
        <v>0</v>
      </c>
      <c r="E38" s="15"/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/>
      <c r="P38" s="14"/>
      <c r="Q38" s="14"/>
      <c r="R38" s="15">
        <f t="shared" si="2"/>
        <v>0</v>
      </c>
      <c r="S38" s="42"/>
      <c r="T38" s="42"/>
      <c r="V38" s="42">
        <f t="shared" si="5"/>
        <v>0</v>
      </c>
      <c r="W38" s="42">
        <f t="shared" si="1"/>
        <v>0</v>
      </c>
    </row>
    <row r="39" spans="1:23" ht="14.1" customHeight="1" x14ac:dyDescent="0.25">
      <c r="A39" s="49">
        <v>244</v>
      </c>
      <c r="C39" s="5" t="s">
        <v>35</v>
      </c>
      <c r="D39" s="15">
        <v>0</v>
      </c>
      <c r="E39" s="15"/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/>
      <c r="P39" s="14"/>
      <c r="Q39" s="14"/>
      <c r="R39" s="15">
        <f t="shared" si="2"/>
        <v>0</v>
      </c>
      <c r="S39" s="42"/>
      <c r="T39" s="42"/>
      <c r="V39" s="42">
        <f t="shared" si="5"/>
        <v>0</v>
      </c>
      <c r="W39" s="42">
        <f t="shared" si="1"/>
        <v>0</v>
      </c>
    </row>
    <row r="40" spans="1:23" ht="14.1" customHeight="1" x14ac:dyDescent="0.25">
      <c r="A40" s="49">
        <v>245</v>
      </c>
      <c r="C40" s="5" t="s">
        <v>36</v>
      </c>
      <c r="D40" s="15">
        <v>0</v>
      </c>
      <c r="E40" s="15"/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/>
      <c r="P40" s="14"/>
      <c r="Q40" s="14"/>
      <c r="R40" s="15">
        <f t="shared" si="2"/>
        <v>0</v>
      </c>
      <c r="S40" s="42"/>
      <c r="T40" s="42"/>
      <c r="V40" s="42">
        <f t="shared" si="5"/>
        <v>0</v>
      </c>
      <c r="W40" s="42">
        <f t="shared" si="1"/>
        <v>0</v>
      </c>
    </row>
    <row r="41" spans="1:23" ht="14.1" customHeight="1" x14ac:dyDescent="0.25">
      <c r="A41" s="49">
        <v>246</v>
      </c>
      <c r="C41" s="5" t="s">
        <v>37</v>
      </c>
      <c r="D41" s="15">
        <v>0</v>
      </c>
      <c r="E41" s="15"/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/>
      <c r="P41" s="14"/>
      <c r="Q41" s="14"/>
      <c r="R41" s="15">
        <f t="shared" si="2"/>
        <v>0</v>
      </c>
      <c r="S41" s="42"/>
      <c r="T41" s="42"/>
      <c r="V41" s="42">
        <f t="shared" si="5"/>
        <v>0</v>
      </c>
      <c r="W41" s="42">
        <f t="shared" si="1"/>
        <v>0</v>
      </c>
    </row>
    <row r="42" spans="1:23" ht="14.1" customHeight="1" x14ac:dyDescent="0.25">
      <c r="A42" s="49">
        <v>247</v>
      </c>
      <c r="C42" s="5" t="s">
        <v>38</v>
      </c>
      <c r="D42" s="15">
        <v>8281475</v>
      </c>
      <c r="E42" s="15"/>
      <c r="F42" s="14">
        <v>438984.5</v>
      </c>
      <c r="G42" s="14">
        <v>0</v>
      </c>
      <c r="H42" s="14">
        <v>0</v>
      </c>
      <c r="I42" s="14">
        <v>0</v>
      </c>
      <c r="J42" s="14">
        <v>413020.19999999995</v>
      </c>
      <c r="K42" s="14">
        <v>0</v>
      </c>
      <c r="L42" s="14">
        <v>0</v>
      </c>
      <c r="M42" s="14">
        <v>0</v>
      </c>
      <c r="N42" s="14">
        <v>0</v>
      </c>
      <c r="O42" s="14"/>
      <c r="P42" s="14"/>
      <c r="Q42" s="14"/>
      <c r="R42" s="15">
        <f t="shared" si="2"/>
        <v>852004.7</v>
      </c>
      <c r="S42" s="42"/>
      <c r="T42" s="42"/>
      <c r="V42" s="42">
        <f t="shared" si="5"/>
        <v>852004.7</v>
      </c>
      <c r="W42" s="42">
        <f t="shared" si="1"/>
        <v>-852004.7</v>
      </c>
    </row>
    <row r="43" spans="1:23" ht="14.1" customHeight="1" x14ac:dyDescent="0.25">
      <c r="A43" s="49">
        <v>249</v>
      </c>
      <c r="C43" s="5" t="s">
        <v>39</v>
      </c>
      <c r="D43" s="15">
        <v>0</v>
      </c>
      <c r="E43" s="15"/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/>
      <c r="P43" s="14"/>
      <c r="Q43" s="14"/>
      <c r="R43" s="15">
        <f t="shared" si="2"/>
        <v>0</v>
      </c>
      <c r="S43" s="42"/>
      <c r="T43" s="42"/>
      <c r="V43" s="42">
        <f t="shared" si="5"/>
        <v>0</v>
      </c>
      <c r="W43" s="42">
        <f t="shared" si="1"/>
        <v>0</v>
      </c>
    </row>
    <row r="44" spans="1:23" ht="14.1" customHeight="1" x14ac:dyDescent="0.25">
      <c r="C44" s="3" t="s">
        <v>40</v>
      </c>
      <c r="D44" s="16"/>
      <c r="E44" s="16"/>
      <c r="F44" s="15"/>
      <c r="G44" s="14">
        <v>0</v>
      </c>
      <c r="H44" s="15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/>
      <c r="P44" s="14"/>
      <c r="Q44" s="14"/>
      <c r="R44" s="15">
        <f t="shared" si="2"/>
        <v>0</v>
      </c>
      <c r="S44" s="46"/>
      <c r="T44" s="46"/>
      <c r="U44" s="46"/>
      <c r="V44" s="46">
        <f>SUM(R45:R50)</f>
        <v>0</v>
      </c>
      <c r="W44" s="46">
        <f t="shared" si="1"/>
        <v>0</v>
      </c>
    </row>
    <row r="45" spans="1:23" ht="14.1" customHeight="1" x14ac:dyDescent="0.25">
      <c r="A45" s="49">
        <v>251</v>
      </c>
      <c r="C45" s="5" t="s">
        <v>41</v>
      </c>
      <c r="D45" s="15">
        <v>0</v>
      </c>
      <c r="E45" s="15"/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/>
      <c r="P45" s="14"/>
      <c r="Q45" s="14"/>
      <c r="R45" s="15">
        <f t="shared" si="2"/>
        <v>0</v>
      </c>
      <c r="S45" s="42"/>
      <c r="T45" s="42"/>
      <c r="V45" s="42">
        <f t="shared" ref="V45:V50" si="6">R45</f>
        <v>0</v>
      </c>
      <c r="W45" s="42">
        <f t="shared" si="1"/>
        <v>0</v>
      </c>
    </row>
    <row r="46" spans="1:23" ht="14.1" customHeight="1" x14ac:dyDescent="0.25">
      <c r="A46" s="49">
        <v>252</v>
      </c>
      <c r="C46" s="5" t="s">
        <v>42</v>
      </c>
      <c r="D46" s="15">
        <v>0</v>
      </c>
      <c r="E46" s="15"/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/>
      <c r="P46" s="14"/>
      <c r="Q46" s="14"/>
      <c r="R46" s="15">
        <f t="shared" si="2"/>
        <v>0</v>
      </c>
      <c r="S46" s="42"/>
      <c r="T46" s="42"/>
      <c r="V46" s="42">
        <f t="shared" si="6"/>
        <v>0</v>
      </c>
      <c r="W46" s="42">
        <f t="shared" si="1"/>
        <v>0</v>
      </c>
    </row>
    <row r="47" spans="1:23" ht="14.1" customHeight="1" x14ac:dyDescent="0.25">
      <c r="A47" s="49">
        <v>253</v>
      </c>
      <c r="C47" s="5" t="s">
        <v>43</v>
      </c>
      <c r="D47" s="15">
        <v>0</v>
      </c>
      <c r="E47" s="15"/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/>
      <c r="P47" s="14"/>
      <c r="Q47" s="14"/>
      <c r="R47" s="15">
        <f t="shared" si="2"/>
        <v>0</v>
      </c>
      <c r="S47" s="42"/>
      <c r="T47" s="42"/>
      <c r="V47" s="42">
        <f t="shared" si="6"/>
        <v>0</v>
      </c>
      <c r="W47" s="42">
        <f t="shared" si="1"/>
        <v>0</v>
      </c>
    </row>
    <row r="48" spans="1:23" ht="14.1" customHeight="1" x14ac:dyDescent="0.25">
      <c r="A48" s="49">
        <v>254</v>
      </c>
      <c r="C48" s="5" t="s">
        <v>44</v>
      </c>
      <c r="D48" s="15">
        <v>0</v>
      </c>
      <c r="E48" s="15"/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/>
      <c r="P48" s="14"/>
      <c r="Q48" s="14"/>
      <c r="R48" s="15">
        <f t="shared" si="2"/>
        <v>0</v>
      </c>
      <c r="S48" s="42"/>
      <c r="T48" s="42"/>
      <c r="V48" s="42">
        <f t="shared" si="6"/>
        <v>0</v>
      </c>
      <c r="W48" s="42">
        <f t="shared" si="1"/>
        <v>0</v>
      </c>
    </row>
    <row r="49" spans="1:23" ht="14.1" customHeight="1" x14ac:dyDescent="0.25">
      <c r="A49" s="49">
        <v>256</v>
      </c>
      <c r="C49" s="5" t="s">
        <v>45</v>
      </c>
      <c r="D49" s="15">
        <v>0</v>
      </c>
      <c r="E49" s="15"/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/>
      <c r="P49" s="14"/>
      <c r="Q49" s="14"/>
      <c r="R49" s="15">
        <f t="shared" si="2"/>
        <v>0</v>
      </c>
      <c r="S49" s="42"/>
      <c r="T49" s="42"/>
      <c r="V49" s="42">
        <f t="shared" si="6"/>
        <v>0</v>
      </c>
      <c r="W49" s="42">
        <f t="shared" si="1"/>
        <v>0</v>
      </c>
    </row>
    <row r="50" spans="1:23" ht="14.1" customHeight="1" x14ac:dyDescent="0.25">
      <c r="A50" s="49">
        <v>259</v>
      </c>
      <c r="C50" s="5" t="s">
        <v>46</v>
      </c>
      <c r="D50" s="15">
        <v>0</v>
      </c>
      <c r="E50" s="15"/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/>
      <c r="P50" s="14"/>
      <c r="Q50" s="14"/>
      <c r="R50" s="15">
        <f t="shared" si="2"/>
        <v>0</v>
      </c>
      <c r="S50" s="42"/>
      <c r="T50" s="42"/>
      <c r="V50" s="42">
        <f t="shared" si="6"/>
        <v>0</v>
      </c>
      <c r="W50" s="42">
        <f t="shared" si="1"/>
        <v>0</v>
      </c>
    </row>
    <row r="51" spans="1:23" ht="14.1" customHeight="1" x14ac:dyDescent="0.25">
      <c r="C51" s="3" t="s">
        <v>47</v>
      </c>
      <c r="D51" s="15"/>
      <c r="E51" s="16"/>
      <c r="F51" s="15"/>
      <c r="G51" s="14">
        <v>0</v>
      </c>
      <c r="H51" s="15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R51" s="15">
        <f t="shared" si="2"/>
        <v>0</v>
      </c>
      <c r="S51" s="46"/>
      <c r="T51" s="46"/>
      <c r="U51" s="46"/>
      <c r="V51" s="46">
        <f>SUM(R52:R60)</f>
        <v>188866583.63</v>
      </c>
      <c r="W51" s="46">
        <f t="shared" si="1"/>
        <v>-188866583.63</v>
      </c>
    </row>
    <row r="52" spans="1:23" ht="14.1" customHeight="1" x14ac:dyDescent="0.25">
      <c r="A52" s="49">
        <v>261</v>
      </c>
      <c r="C52" s="5" t="s">
        <v>48</v>
      </c>
      <c r="D52" s="15">
        <v>27994448.734999999</v>
      </c>
      <c r="E52" s="15"/>
      <c r="F52" s="14">
        <v>110870</v>
      </c>
      <c r="G52" s="14">
        <v>1659560.37</v>
      </c>
      <c r="H52" s="14">
        <v>2325276.6</v>
      </c>
      <c r="I52" s="14">
        <v>4285413.1400000006</v>
      </c>
      <c r="J52" s="14">
        <v>1894314.64</v>
      </c>
      <c r="K52" s="14">
        <v>0</v>
      </c>
      <c r="L52" s="14">
        <v>2855733.82</v>
      </c>
      <c r="M52" s="14">
        <v>5034788.1099999994</v>
      </c>
      <c r="N52" s="14">
        <v>4643738.3599999994</v>
      </c>
      <c r="O52" s="14"/>
      <c r="P52" s="14"/>
      <c r="Q52" s="14"/>
      <c r="R52" s="15">
        <f t="shared" si="2"/>
        <v>22809695.039999999</v>
      </c>
      <c r="S52" s="42"/>
      <c r="T52" s="42"/>
      <c r="V52" s="42">
        <f t="shared" ref="V52:V60" si="7">R52</f>
        <v>22809695.039999999</v>
      </c>
      <c r="W52" s="42">
        <f t="shared" si="1"/>
        <v>-22809695.039999999</v>
      </c>
    </row>
    <row r="53" spans="1:23" ht="14.1" customHeight="1" x14ac:dyDescent="0.25">
      <c r="A53" s="49">
        <v>262</v>
      </c>
      <c r="C53" s="5" t="s">
        <v>49</v>
      </c>
      <c r="D53" s="15">
        <v>3100000</v>
      </c>
      <c r="E53" s="15"/>
      <c r="F53" s="14">
        <v>0</v>
      </c>
      <c r="G53" s="14">
        <v>0</v>
      </c>
      <c r="H53" s="14">
        <v>0</v>
      </c>
      <c r="I53" s="14">
        <v>25892.54</v>
      </c>
      <c r="J53" s="14">
        <v>16995</v>
      </c>
      <c r="K53" s="14">
        <v>29875</v>
      </c>
      <c r="L53" s="14">
        <v>0</v>
      </c>
      <c r="M53" s="14">
        <v>0</v>
      </c>
      <c r="N53" s="14">
        <v>157473.60000000001</v>
      </c>
      <c r="O53" s="14"/>
      <c r="P53" s="14"/>
      <c r="Q53" s="14"/>
      <c r="R53" s="15">
        <f t="shared" si="2"/>
        <v>230236.14</v>
      </c>
      <c r="S53" s="42"/>
      <c r="T53" s="42"/>
      <c r="V53" s="42">
        <f t="shared" si="7"/>
        <v>230236.14</v>
      </c>
      <c r="W53" s="42">
        <f t="shared" si="1"/>
        <v>-230236.14</v>
      </c>
    </row>
    <row r="54" spans="1:23" ht="14.1" customHeight="1" x14ac:dyDescent="0.25">
      <c r="A54" s="49">
        <v>263</v>
      </c>
      <c r="C54" s="5" t="s">
        <v>50</v>
      </c>
      <c r="D54" s="15">
        <v>327628</v>
      </c>
      <c r="E54" s="15"/>
      <c r="F54" s="14">
        <v>0</v>
      </c>
      <c r="G54" s="14">
        <v>0</v>
      </c>
      <c r="H54" s="14">
        <v>0</v>
      </c>
      <c r="I54" s="14">
        <v>0</v>
      </c>
      <c r="J54" s="14">
        <v>194642</v>
      </c>
      <c r="K54" s="14">
        <v>0</v>
      </c>
      <c r="L54" s="14">
        <v>150370.99</v>
      </c>
      <c r="M54" s="14">
        <v>11550</v>
      </c>
      <c r="N54" s="14">
        <v>85705.79</v>
      </c>
      <c r="O54" s="14"/>
      <c r="P54" s="14"/>
      <c r="Q54" s="14"/>
      <c r="R54" s="15">
        <f t="shared" si="2"/>
        <v>442268.77999999997</v>
      </c>
      <c r="S54" s="42"/>
      <c r="T54" s="42"/>
      <c r="V54" s="42">
        <f t="shared" si="7"/>
        <v>442268.77999999997</v>
      </c>
      <c r="W54" s="42">
        <f t="shared" si="1"/>
        <v>-442268.77999999997</v>
      </c>
    </row>
    <row r="55" spans="1:23" ht="14.1" customHeight="1" x14ac:dyDescent="0.25">
      <c r="A55" s="49">
        <v>264</v>
      </c>
      <c r="C55" s="5" t="s">
        <v>51</v>
      </c>
      <c r="D55" s="15">
        <v>19454800</v>
      </c>
      <c r="E55" s="15"/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22500</v>
      </c>
      <c r="L55" s="14">
        <v>0</v>
      </c>
      <c r="M55" s="14">
        <v>0</v>
      </c>
      <c r="N55" s="14">
        <v>2396539</v>
      </c>
      <c r="O55" s="14"/>
      <c r="P55" s="14"/>
      <c r="Q55" s="14"/>
      <c r="R55" s="15">
        <f t="shared" si="2"/>
        <v>2419039</v>
      </c>
      <c r="S55" s="42"/>
      <c r="T55" s="42"/>
      <c r="V55" s="42">
        <f t="shared" si="7"/>
        <v>2419039</v>
      </c>
      <c r="W55" s="42">
        <f t="shared" si="1"/>
        <v>-2419039</v>
      </c>
    </row>
    <row r="56" spans="1:23" ht="14.1" customHeight="1" x14ac:dyDescent="0.25">
      <c r="A56" s="49">
        <v>265</v>
      </c>
      <c r="C56" s="5" t="s">
        <v>52</v>
      </c>
      <c r="D56" s="15">
        <v>46172999.073379993</v>
      </c>
      <c r="E56" s="15"/>
      <c r="F56" s="14">
        <v>35190</v>
      </c>
      <c r="G56" s="14">
        <v>5930135.8499999996</v>
      </c>
      <c r="H56" s="14">
        <v>2600973.96</v>
      </c>
      <c r="I56" s="14">
        <v>1573233.9999999998</v>
      </c>
      <c r="J56" s="14">
        <v>0</v>
      </c>
      <c r="K56" s="14">
        <v>3157868.6999999997</v>
      </c>
      <c r="L56" s="14">
        <v>6827440.3300000001</v>
      </c>
      <c r="M56" s="14">
        <v>1906874.28</v>
      </c>
      <c r="N56" s="14">
        <v>9118713.7199999988</v>
      </c>
      <c r="O56" s="14"/>
      <c r="P56" s="14"/>
      <c r="Q56" s="14"/>
      <c r="R56" s="15">
        <f t="shared" si="2"/>
        <v>31150430.839999996</v>
      </c>
      <c r="S56" s="42"/>
      <c r="T56" s="42"/>
      <c r="V56" s="42">
        <f t="shared" si="7"/>
        <v>31150430.839999996</v>
      </c>
      <c r="W56" s="42">
        <f t="shared" si="1"/>
        <v>-31150430.839999996</v>
      </c>
    </row>
    <row r="57" spans="1:23" ht="14.1" customHeight="1" x14ac:dyDescent="0.25">
      <c r="A57" s="49">
        <v>266</v>
      </c>
      <c r="C57" s="5" t="s">
        <v>53</v>
      </c>
      <c r="D57" s="15">
        <v>18223236.614999998</v>
      </c>
      <c r="E57" s="15"/>
      <c r="F57" s="14">
        <v>0</v>
      </c>
      <c r="G57" s="14">
        <v>4533476.01</v>
      </c>
      <c r="H57" s="14">
        <v>37949.999999999811</v>
      </c>
      <c r="I57" s="14">
        <v>0</v>
      </c>
      <c r="J57" s="14">
        <v>5747269.5499999998</v>
      </c>
      <c r="K57" s="14">
        <v>4806.9599999999627</v>
      </c>
      <c r="L57" s="14">
        <v>0</v>
      </c>
      <c r="M57" s="14">
        <v>277856.26</v>
      </c>
      <c r="N57" s="14">
        <v>380458.28</v>
      </c>
      <c r="O57" s="14"/>
      <c r="P57" s="14"/>
      <c r="Q57" s="14"/>
      <c r="R57" s="15">
        <f t="shared" si="2"/>
        <v>10981817.059999999</v>
      </c>
      <c r="S57" s="42"/>
      <c r="T57" s="42"/>
      <c r="V57" s="42">
        <f t="shared" si="7"/>
        <v>10981817.059999999</v>
      </c>
      <c r="W57" s="42">
        <f t="shared" si="1"/>
        <v>-10981817.059999999</v>
      </c>
    </row>
    <row r="58" spans="1:23" ht="14.1" customHeight="1" x14ac:dyDescent="0.25">
      <c r="A58" s="49">
        <v>267</v>
      </c>
      <c r="C58" s="5" t="s">
        <v>54</v>
      </c>
      <c r="D58" s="15">
        <v>0</v>
      </c>
      <c r="E58" s="15"/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/>
      <c r="P58" s="14"/>
      <c r="Q58" s="14"/>
      <c r="R58" s="15">
        <f t="shared" si="2"/>
        <v>0</v>
      </c>
      <c r="S58" s="42"/>
      <c r="T58" s="42"/>
      <c r="V58" s="42">
        <f t="shared" si="7"/>
        <v>0</v>
      </c>
      <c r="W58" s="42">
        <f t="shared" si="1"/>
        <v>0</v>
      </c>
    </row>
    <row r="59" spans="1:23" ht="14.1" customHeight="1" x14ac:dyDescent="0.25">
      <c r="A59" s="49">
        <v>268</v>
      </c>
      <c r="C59" s="5" t="s">
        <v>55</v>
      </c>
      <c r="D59" s="15">
        <v>221798144.48250002</v>
      </c>
      <c r="E59" s="15"/>
      <c r="F59" s="14">
        <v>828249.21</v>
      </c>
      <c r="G59" s="14">
        <v>7353490.9300000006</v>
      </c>
      <c r="H59" s="14">
        <v>893219.22</v>
      </c>
      <c r="I59" s="14">
        <v>44669774.669999994</v>
      </c>
      <c r="J59" s="14">
        <v>19032698.049999997</v>
      </c>
      <c r="K59" s="14">
        <v>11217867.779999999</v>
      </c>
      <c r="L59" s="14">
        <v>8623878.4600000009</v>
      </c>
      <c r="M59" s="14">
        <v>16722636.189999999</v>
      </c>
      <c r="N59" s="14">
        <v>11491282.259999998</v>
      </c>
      <c r="O59" s="14"/>
      <c r="P59" s="14"/>
      <c r="Q59" s="14"/>
      <c r="R59" s="15">
        <f t="shared" si="2"/>
        <v>120833096.76999998</v>
      </c>
      <c r="S59" s="42"/>
      <c r="T59" s="42"/>
      <c r="V59" s="42">
        <f t="shared" si="7"/>
        <v>120833096.76999998</v>
      </c>
      <c r="W59" s="42">
        <f t="shared" si="1"/>
        <v>-120833096.76999998</v>
      </c>
    </row>
    <row r="60" spans="1:23" ht="14.1" customHeight="1" x14ac:dyDescent="0.25">
      <c r="A60" s="49">
        <v>269</v>
      </c>
      <c r="C60" s="5" t="s">
        <v>56</v>
      </c>
      <c r="D60" s="15">
        <v>0</v>
      </c>
      <c r="E60" s="15"/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/>
      <c r="P60" s="14"/>
      <c r="Q60" s="14"/>
      <c r="R60" s="15">
        <f t="shared" si="2"/>
        <v>0</v>
      </c>
      <c r="S60" s="42"/>
      <c r="T60" s="42"/>
      <c r="V60" s="42">
        <f t="shared" si="7"/>
        <v>0</v>
      </c>
      <c r="W60" s="42">
        <f t="shared" si="1"/>
        <v>0</v>
      </c>
    </row>
    <row r="61" spans="1:23" ht="14.1" customHeight="1" x14ac:dyDescent="0.25">
      <c r="C61" s="3" t="s">
        <v>57</v>
      </c>
      <c r="D61" s="16"/>
      <c r="E61" s="16"/>
      <c r="F61" s="15"/>
      <c r="G61" s="14">
        <v>0</v>
      </c>
      <c r="H61" s="15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R61" s="15">
        <f t="shared" si="2"/>
        <v>0</v>
      </c>
      <c r="S61" s="46"/>
      <c r="T61" s="46"/>
      <c r="U61" s="46"/>
      <c r="V61" s="46">
        <f>SUM(R62:R65)</f>
        <v>102803242.68000001</v>
      </c>
      <c r="W61" s="46">
        <f t="shared" si="1"/>
        <v>-102803242.68000001</v>
      </c>
    </row>
    <row r="62" spans="1:23" ht="14.1" customHeight="1" x14ac:dyDescent="0.25">
      <c r="A62" s="49">
        <v>271</v>
      </c>
      <c r="C62" s="5" t="s">
        <v>58</v>
      </c>
      <c r="D62" s="15">
        <v>141749205.8475</v>
      </c>
      <c r="E62" s="15"/>
      <c r="F62" s="14">
        <v>731115.96</v>
      </c>
      <c r="G62" s="14">
        <v>19261692.329999998</v>
      </c>
      <c r="H62" s="14">
        <v>12926352.460000001</v>
      </c>
      <c r="I62" s="14">
        <v>25112939.699999999</v>
      </c>
      <c r="J62" s="14">
        <v>5352220.4799999995</v>
      </c>
      <c r="K62" s="14">
        <v>12176283.41</v>
      </c>
      <c r="L62" s="14">
        <v>3476172.84</v>
      </c>
      <c r="M62" s="14">
        <v>6061751.9900000002</v>
      </c>
      <c r="N62" s="14">
        <v>17704713.509999998</v>
      </c>
      <c r="O62" s="14"/>
      <c r="P62" s="14"/>
      <c r="Q62" s="14"/>
      <c r="R62" s="15">
        <f>SUM(F62:Q62)</f>
        <v>102803242.68000001</v>
      </c>
      <c r="S62" s="42"/>
      <c r="T62" s="42"/>
      <c r="V62" s="42">
        <f t="shared" ref="V62:V65" si="8">R62</f>
        <v>102803242.68000001</v>
      </c>
      <c r="W62" s="42">
        <f t="shared" si="1"/>
        <v>-102803242.68000001</v>
      </c>
    </row>
    <row r="63" spans="1:23" ht="14.1" customHeight="1" x14ac:dyDescent="0.25">
      <c r="A63" s="49">
        <v>272</v>
      </c>
      <c r="C63" s="5" t="s">
        <v>59</v>
      </c>
      <c r="D63" s="15">
        <v>0</v>
      </c>
      <c r="E63" s="15"/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/>
      <c r="P63" s="14"/>
      <c r="Q63" s="14"/>
      <c r="R63" s="15">
        <f t="shared" si="2"/>
        <v>0</v>
      </c>
      <c r="S63" s="42"/>
      <c r="T63" s="42"/>
      <c r="V63" s="42">
        <f t="shared" si="8"/>
        <v>0</v>
      </c>
      <c r="W63" s="42">
        <f t="shared" si="1"/>
        <v>0</v>
      </c>
    </row>
    <row r="64" spans="1:23" ht="14.1" customHeight="1" x14ac:dyDescent="0.25">
      <c r="A64" s="49">
        <v>273</v>
      </c>
      <c r="C64" s="5" t="s">
        <v>60</v>
      </c>
      <c r="D64" s="15">
        <v>0</v>
      </c>
      <c r="E64" s="15"/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/>
      <c r="P64" s="14"/>
      <c r="Q64" s="14"/>
      <c r="R64" s="15">
        <f t="shared" si="2"/>
        <v>0</v>
      </c>
      <c r="S64" s="42"/>
      <c r="T64" s="42"/>
      <c r="V64" s="42">
        <f t="shared" si="8"/>
        <v>0</v>
      </c>
      <c r="W64" s="42">
        <f t="shared" si="1"/>
        <v>0</v>
      </c>
    </row>
    <row r="65" spans="1:23" ht="14.1" customHeight="1" x14ac:dyDescent="0.25">
      <c r="A65" s="49">
        <v>274</v>
      </c>
      <c r="C65" s="5" t="s">
        <v>61</v>
      </c>
      <c r="D65" s="15">
        <v>0</v>
      </c>
      <c r="E65" s="15"/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/>
      <c r="P65" s="14"/>
      <c r="Q65" s="14"/>
      <c r="R65" s="15">
        <f t="shared" si="2"/>
        <v>0</v>
      </c>
      <c r="S65" s="42"/>
      <c r="T65" s="42"/>
      <c r="V65" s="42">
        <f t="shared" si="8"/>
        <v>0</v>
      </c>
      <c r="W65" s="42">
        <f t="shared" si="1"/>
        <v>0</v>
      </c>
    </row>
    <row r="66" spans="1:23" ht="14.1" customHeight="1" x14ac:dyDescent="0.25">
      <c r="C66" s="32" t="s">
        <v>83</v>
      </c>
      <c r="D66" s="16"/>
      <c r="E66" s="16"/>
      <c r="F66" s="15"/>
      <c r="G66" s="14">
        <v>0</v>
      </c>
      <c r="H66" s="15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/>
      <c r="P66" s="14"/>
      <c r="Q66" s="14"/>
      <c r="R66" s="15">
        <f t="shared" si="2"/>
        <v>0</v>
      </c>
      <c r="S66" s="46"/>
      <c r="T66" s="46"/>
      <c r="U66" s="46"/>
      <c r="V66" s="46">
        <f>SUM(R67:R68)</f>
        <v>0</v>
      </c>
      <c r="W66" s="46">
        <f t="shared" si="1"/>
        <v>0</v>
      </c>
    </row>
    <row r="67" spans="1:23" ht="14.1" customHeight="1" x14ac:dyDescent="0.25">
      <c r="A67">
        <f t="shared" ref="A67:A68" si="9">(LEFT($C67,1)&amp;MID($C67,3,1)&amp;MID($C67,5,1))*1</f>
        <v>281</v>
      </c>
      <c r="C67" s="33" t="s">
        <v>84</v>
      </c>
      <c r="D67" s="15">
        <v>0</v>
      </c>
      <c r="E67" s="15"/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/>
      <c r="P67" s="14"/>
      <c r="Q67" s="14"/>
      <c r="R67" s="15">
        <f t="shared" si="2"/>
        <v>0</v>
      </c>
      <c r="S67" s="42"/>
      <c r="T67" s="42"/>
      <c r="V67" s="42">
        <f t="shared" ref="V67:V68" si="10">R67</f>
        <v>0</v>
      </c>
      <c r="W67" s="42">
        <f t="shared" si="1"/>
        <v>0</v>
      </c>
    </row>
    <row r="68" spans="1:23" ht="14.1" customHeight="1" x14ac:dyDescent="0.25">
      <c r="A68">
        <f t="shared" si="9"/>
        <v>282</v>
      </c>
      <c r="C68" s="33" t="s">
        <v>85</v>
      </c>
      <c r="D68" s="15">
        <v>0</v>
      </c>
      <c r="E68" s="15"/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/>
      <c r="P68" s="14"/>
      <c r="Q68" s="14"/>
      <c r="R68" s="15">
        <f t="shared" si="2"/>
        <v>0</v>
      </c>
      <c r="S68" s="42"/>
      <c r="T68" s="42"/>
      <c r="V68" s="42">
        <f t="shared" si="10"/>
        <v>0</v>
      </c>
      <c r="W68" s="42">
        <f t="shared" si="1"/>
        <v>0</v>
      </c>
    </row>
    <row r="69" spans="1:23" ht="14.1" customHeight="1" x14ac:dyDescent="0.25">
      <c r="C69" s="32" t="s">
        <v>86</v>
      </c>
      <c r="D69" s="16"/>
      <c r="E69" s="16"/>
      <c r="F69" s="15"/>
      <c r="G69" s="14">
        <v>0</v>
      </c>
      <c r="H69" s="15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/>
      <c r="P69" s="14"/>
      <c r="Q69" s="14"/>
      <c r="R69" s="15">
        <f t="shared" si="2"/>
        <v>0</v>
      </c>
      <c r="S69" s="46"/>
      <c r="T69" s="46"/>
      <c r="U69" s="46"/>
      <c r="V69" s="46">
        <f>SUM(R70:R72)</f>
        <v>0</v>
      </c>
      <c r="W69" s="46">
        <f t="shared" si="1"/>
        <v>0</v>
      </c>
    </row>
    <row r="70" spans="1:23" ht="14.1" customHeight="1" x14ac:dyDescent="0.25">
      <c r="A70" s="49">
        <v>291</v>
      </c>
      <c r="C70" s="33" t="s">
        <v>87</v>
      </c>
      <c r="D70" s="15">
        <v>0</v>
      </c>
      <c r="E70" s="15"/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/>
      <c r="P70" s="14"/>
      <c r="Q70" s="14"/>
      <c r="R70" s="15">
        <f t="shared" si="2"/>
        <v>0</v>
      </c>
      <c r="S70" s="42"/>
      <c r="T70" s="42"/>
      <c r="V70" s="42">
        <f t="shared" ref="V70:V72" si="11">R70</f>
        <v>0</v>
      </c>
      <c r="W70" s="42">
        <f t="shared" si="1"/>
        <v>0</v>
      </c>
    </row>
    <row r="71" spans="1:23" ht="14.1" customHeight="1" x14ac:dyDescent="0.25">
      <c r="A71" s="49">
        <v>292</v>
      </c>
      <c r="C71" s="33" t="s">
        <v>88</v>
      </c>
      <c r="D71" s="15">
        <v>0</v>
      </c>
      <c r="E71" s="15"/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/>
      <c r="P71" s="14"/>
      <c r="Q71" s="14"/>
      <c r="R71" s="15">
        <f t="shared" si="2"/>
        <v>0</v>
      </c>
      <c r="S71" s="42"/>
      <c r="T71" s="42"/>
      <c r="V71" s="42">
        <f t="shared" si="11"/>
        <v>0</v>
      </c>
      <c r="W71" s="42">
        <f t="shared" si="1"/>
        <v>0</v>
      </c>
    </row>
    <row r="72" spans="1:23" ht="14.1" customHeight="1" x14ac:dyDescent="0.25">
      <c r="A72" s="49">
        <v>294</v>
      </c>
      <c r="C72" s="33" t="s">
        <v>89</v>
      </c>
      <c r="D72" s="15">
        <v>0</v>
      </c>
      <c r="E72" s="15"/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/>
      <c r="P72" s="14"/>
      <c r="Q72" s="14"/>
      <c r="R72" s="15">
        <f t="shared" si="2"/>
        <v>0</v>
      </c>
      <c r="S72" s="42"/>
      <c r="T72" s="42"/>
      <c r="V72" s="42">
        <f t="shared" si="11"/>
        <v>0</v>
      </c>
      <c r="W72" s="42">
        <f t="shared" si="1"/>
        <v>0</v>
      </c>
    </row>
    <row r="73" spans="1:23" ht="14.1" customHeight="1" x14ac:dyDescent="0.25">
      <c r="C73" s="1" t="s">
        <v>62</v>
      </c>
      <c r="D73" s="17"/>
      <c r="E73" s="17"/>
      <c r="F73" s="17"/>
      <c r="G73" s="17"/>
      <c r="H73" s="2"/>
      <c r="I73" s="2"/>
      <c r="J73" s="2"/>
      <c r="K73" s="2"/>
      <c r="L73" s="2"/>
      <c r="M73" s="2"/>
      <c r="N73" s="2"/>
      <c r="O73" s="2"/>
      <c r="P73" s="2"/>
      <c r="Q73" s="2"/>
      <c r="R73" s="17"/>
      <c r="S73" s="16"/>
      <c r="T73" s="16"/>
    </row>
    <row r="74" spans="1:23" ht="14.1" customHeight="1" x14ac:dyDescent="0.25">
      <c r="C74" s="3" t="s">
        <v>63</v>
      </c>
      <c r="D74" s="16"/>
      <c r="E74" s="16"/>
      <c r="F74" s="15"/>
      <c r="G74" s="15"/>
      <c r="R74" s="15"/>
      <c r="S74" s="15"/>
      <c r="T74" s="15"/>
    </row>
    <row r="75" spans="1:23" ht="14.1" customHeight="1" x14ac:dyDescent="0.25">
      <c r="A75" s="49">
        <v>411</v>
      </c>
      <c r="C75" s="5" t="s">
        <v>90</v>
      </c>
      <c r="D75" s="15">
        <v>2939107977.1082115</v>
      </c>
      <c r="E75" s="15"/>
      <c r="F75" s="14">
        <v>79999.999999999985</v>
      </c>
      <c r="G75" s="37">
        <v>1012999.9999999994</v>
      </c>
      <c r="H75" s="37">
        <v>0</v>
      </c>
      <c r="I75" s="14">
        <v>1508999.9999999991</v>
      </c>
      <c r="J75" s="14">
        <v>2415272</v>
      </c>
      <c r="K75" s="14">
        <v>2173184</v>
      </c>
      <c r="L75" s="14">
        <v>3109893.9999999986</v>
      </c>
      <c r="M75" s="21">
        <v>1724000</v>
      </c>
      <c r="N75" s="21">
        <v>632625.99999999988</v>
      </c>
      <c r="O75" s="21"/>
      <c r="P75" s="21"/>
      <c r="Q75" s="21"/>
      <c r="R75" s="14">
        <f>+SUM(F75:Q75)</f>
        <v>12656975.999999996</v>
      </c>
      <c r="S75" s="14"/>
      <c r="T75" s="14"/>
    </row>
    <row r="76" spans="1:23" ht="14.1" customHeight="1" x14ac:dyDescent="0.25">
      <c r="A76" s="49">
        <v>412</v>
      </c>
      <c r="C76" s="5" t="s">
        <v>91</v>
      </c>
      <c r="D76" s="15">
        <v>23587500</v>
      </c>
      <c r="E76" s="15"/>
      <c r="F76" s="15"/>
      <c r="G76" s="14"/>
      <c r="H76" s="14"/>
      <c r="I76" s="14"/>
      <c r="J76" s="14"/>
      <c r="K76" s="21"/>
      <c r="L76" s="21"/>
      <c r="M76" s="21"/>
      <c r="N76" s="21"/>
      <c r="O76" s="21"/>
      <c r="P76" s="21"/>
      <c r="Q76" s="21"/>
      <c r="R76" s="14">
        <f t="shared" ref="R76:R80" si="12">+SUM(F76:Q76)</f>
        <v>0</v>
      </c>
      <c r="S76" s="14"/>
      <c r="T76" s="14"/>
    </row>
    <row r="77" spans="1:23" ht="14.1" customHeight="1" x14ac:dyDescent="0.25">
      <c r="C77" s="32" t="s">
        <v>92</v>
      </c>
      <c r="D77" s="16"/>
      <c r="E77" s="16"/>
      <c r="F77" s="15"/>
      <c r="G77" s="15"/>
      <c r="I77" s="15"/>
      <c r="J77" s="15"/>
      <c r="R77" s="14">
        <f t="shared" si="12"/>
        <v>0</v>
      </c>
      <c r="S77" s="15"/>
      <c r="T77" s="15"/>
    </row>
    <row r="78" spans="1:23" ht="14.1" customHeight="1" x14ac:dyDescent="0.25">
      <c r="A78" s="49">
        <v>421</v>
      </c>
      <c r="C78" s="33" t="s">
        <v>93</v>
      </c>
      <c r="D78" s="15">
        <v>0</v>
      </c>
      <c r="E78" s="15"/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21"/>
      <c r="P78" s="21"/>
      <c r="Q78" s="21"/>
      <c r="R78" s="14">
        <f t="shared" si="12"/>
        <v>0</v>
      </c>
      <c r="S78" s="14"/>
      <c r="T78" s="14"/>
    </row>
    <row r="79" spans="1:23" ht="14.1" customHeight="1" x14ac:dyDescent="0.25">
      <c r="A79" s="49">
        <v>422</v>
      </c>
      <c r="C79" s="33" t="s">
        <v>94</v>
      </c>
      <c r="D79" s="15">
        <v>0</v>
      </c>
      <c r="E79" s="15"/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21"/>
      <c r="P79" s="21"/>
      <c r="Q79" s="21"/>
      <c r="R79" s="14">
        <f t="shared" si="12"/>
        <v>0</v>
      </c>
      <c r="S79" s="14"/>
      <c r="T79" s="14"/>
    </row>
    <row r="80" spans="1:23" ht="14.1" customHeight="1" x14ac:dyDescent="0.25">
      <c r="C80" s="32" t="s">
        <v>95</v>
      </c>
      <c r="D80" s="16"/>
      <c r="E80" s="16"/>
      <c r="F80" s="15"/>
      <c r="G80" s="15"/>
      <c r="I80" s="15"/>
      <c r="J80" s="15"/>
      <c r="K80" s="15"/>
      <c r="L80" s="15"/>
      <c r="M80" s="15"/>
      <c r="N80" s="15"/>
      <c r="R80" s="14">
        <f t="shared" si="12"/>
        <v>0</v>
      </c>
      <c r="S80" s="15"/>
      <c r="T80" s="15"/>
    </row>
    <row r="81" spans="1:23" ht="14.1" customHeight="1" x14ac:dyDescent="0.25">
      <c r="A81" s="49">
        <v>435</v>
      </c>
      <c r="C81" s="33" t="s">
        <v>96</v>
      </c>
      <c r="D81" s="15">
        <v>0</v>
      </c>
      <c r="E81" s="15"/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21"/>
      <c r="P81" s="21"/>
      <c r="Q81" s="21"/>
      <c r="R81" s="14">
        <f>SUM(F81:Q81)</f>
        <v>0</v>
      </c>
      <c r="S81" s="14"/>
      <c r="T81" s="14"/>
    </row>
    <row r="82" spans="1:23" ht="14.1" customHeight="1" x14ac:dyDescent="0.25">
      <c r="C82" s="6" t="s">
        <v>64</v>
      </c>
      <c r="D82" s="18">
        <f>+SUM(D9:D81)</f>
        <v>7223842374.297987</v>
      </c>
      <c r="E82" s="18">
        <f t="shared" ref="E82:O82" si="13">+SUM(E9:E81)</f>
        <v>0</v>
      </c>
      <c r="F82" s="18">
        <f t="shared" si="13"/>
        <v>192280729.26999998</v>
      </c>
      <c r="G82" s="18">
        <f>+SUM(G9:G81)</f>
        <v>252286447.07000005</v>
      </c>
      <c r="H82" s="18">
        <f t="shared" si="13"/>
        <v>280672589.13999999</v>
      </c>
      <c r="I82" s="18">
        <f t="shared" si="13"/>
        <v>305712127.72999978</v>
      </c>
      <c r="J82" s="18">
        <f t="shared" si="13"/>
        <v>267194712.80999812</v>
      </c>
      <c r="K82" s="18">
        <f t="shared" ref="K82" si="14">+SUM(K9:K81)</f>
        <v>267508869.09999993</v>
      </c>
      <c r="L82" s="18">
        <f>+SUM(L9:L81)</f>
        <v>252897241.55000004</v>
      </c>
      <c r="M82" s="18">
        <f>+SUM(M9:M81)</f>
        <v>303239976.01999998</v>
      </c>
      <c r="N82" s="18">
        <f>+SUM(N9:N81)</f>
        <v>299548614.11999989</v>
      </c>
      <c r="O82" s="18">
        <f t="shared" si="13"/>
        <v>0</v>
      </c>
      <c r="P82" s="18">
        <f t="shared" ref="P82:Q82" si="15">+SUM(P9:P81)</f>
        <v>0</v>
      </c>
      <c r="Q82" s="18">
        <f t="shared" si="15"/>
        <v>0</v>
      </c>
      <c r="R82" s="18">
        <f>+SUM(R10:R81)</f>
        <v>2421341306.809998</v>
      </c>
      <c r="S82" s="47"/>
      <c r="T82" s="47"/>
      <c r="U82" s="47"/>
      <c r="V82" s="42">
        <f>SUM(V9,V15,V25,V35,V51,V61,V66,V69)</f>
        <v>2408684330.8099976</v>
      </c>
      <c r="W82" s="42">
        <f t="shared" ref="W82" si="16">U82-V82</f>
        <v>-2408684330.8099976</v>
      </c>
    </row>
    <row r="83" spans="1:23" ht="14.1" customHeight="1" x14ac:dyDescent="0.25">
      <c r="D83" s="15"/>
      <c r="E83" s="24"/>
      <c r="G83" s="30"/>
      <c r="H83" s="36"/>
      <c r="I83" s="36"/>
      <c r="J83" s="24"/>
      <c r="K83" s="24"/>
      <c r="L83" s="48"/>
      <c r="M83" s="36"/>
    </row>
    <row r="84" spans="1:23" x14ac:dyDescent="0.25">
      <c r="D84" s="15"/>
      <c r="F84" s="15"/>
      <c r="G84" s="15"/>
      <c r="H84" s="38"/>
      <c r="N84" s="15"/>
      <c r="O84" s="15"/>
      <c r="P84" s="15"/>
      <c r="Q84" s="15"/>
      <c r="R84" s="15"/>
      <c r="S84" s="15"/>
      <c r="T84" s="15"/>
    </row>
    <row r="85" spans="1:23" x14ac:dyDescent="0.25">
      <c r="F85" s="15"/>
      <c r="G85" s="15"/>
      <c r="H85" s="39"/>
      <c r="I85" s="15"/>
      <c r="P85" s="15"/>
      <c r="Q85" s="15"/>
      <c r="R85" s="15"/>
      <c r="S85" s="15"/>
      <c r="T85" s="15"/>
    </row>
    <row r="86" spans="1:23" x14ac:dyDescent="0.25">
      <c r="F86" s="15"/>
      <c r="G86" s="15"/>
      <c r="R86" s="15"/>
      <c r="S86" s="15"/>
      <c r="T86" s="15"/>
    </row>
    <row r="87" spans="1:23" x14ac:dyDescent="0.25">
      <c r="G87" s="15"/>
      <c r="R87" s="15"/>
      <c r="S87" s="15"/>
      <c r="T87" s="15"/>
    </row>
    <row r="88" spans="1:23" x14ac:dyDescent="0.25">
      <c r="G88" s="15"/>
      <c r="R88" s="15"/>
      <c r="S88" s="15"/>
      <c r="T88" s="15"/>
    </row>
    <row r="89" spans="1:23" x14ac:dyDescent="0.25">
      <c r="G89" s="15"/>
      <c r="R89" s="15"/>
      <c r="S89" s="15"/>
      <c r="T89" s="15"/>
    </row>
    <row r="90" spans="1:23" x14ac:dyDescent="0.25">
      <c r="G90" s="15"/>
      <c r="R90" s="15"/>
      <c r="S90" s="15"/>
      <c r="T90" s="15"/>
    </row>
    <row r="91" spans="1:23" x14ac:dyDescent="0.25">
      <c r="G91" s="15"/>
      <c r="R91" s="15"/>
      <c r="S91" s="15"/>
      <c r="T91" s="15"/>
    </row>
    <row r="92" spans="1:23" x14ac:dyDescent="0.25">
      <c r="G92" s="15"/>
      <c r="R92" s="15"/>
      <c r="S92" s="15"/>
      <c r="T92" s="15"/>
    </row>
    <row r="93" spans="1:23" x14ac:dyDescent="0.25">
      <c r="G93" s="15"/>
      <c r="R93" s="15"/>
      <c r="S93" s="15"/>
      <c r="T93" s="15"/>
    </row>
    <row r="94" spans="1:23" x14ac:dyDescent="0.25">
      <c r="G94" s="15"/>
      <c r="R94" s="15"/>
      <c r="S94" s="15"/>
      <c r="T94" s="15"/>
    </row>
    <row r="95" spans="1:23" x14ac:dyDescent="0.25">
      <c r="G95" s="15"/>
      <c r="R95" s="15"/>
      <c r="S95" s="15"/>
      <c r="T95" s="15"/>
    </row>
    <row r="96" spans="1:23" x14ac:dyDescent="0.25">
      <c r="G96" s="15"/>
      <c r="R96" s="15"/>
      <c r="S96" s="15"/>
      <c r="T96" s="15"/>
    </row>
    <row r="97" spans="3:20" x14ac:dyDescent="0.25">
      <c r="G97" s="15"/>
      <c r="R97" s="15"/>
      <c r="S97" s="15"/>
      <c r="T97" s="15"/>
    </row>
    <row r="98" spans="3:20" x14ac:dyDescent="0.25">
      <c r="G98" s="15"/>
      <c r="R98" s="15"/>
      <c r="S98" s="15"/>
      <c r="T98" s="15"/>
    </row>
    <row r="99" spans="3:20" x14ac:dyDescent="0.25">
      <c r="G99" s="15"/>
      <c r="R99" s="15"/>
      <c r="S99" s="15"/>
      <c r="T99" s="15"/>
    </row>
    <row r="101" spans="3:20" ht="14.45" customHeight="1" x14ac:dyDescent="0.25">
      <c r="C101" s="25" t="s">
        <v>79</v>
      </c>
      <c r="D101" s="26"/>
      <c r="E101" s="26"/>
      <c r="I101" s="15"/>
      <c r="M101" s="54" t="s">
        <v>101</v>
      </c>
      <c r="N101" s="54"/>
      <c r="O101" s="54"/>
      <c r="P101" s="54"/>
    </row>
    <row r="102" spans="3:20" ht="15.75" x14ac:dyDescent="0.25">
      <c r="C102" s="23" t="s">
        <v>80</v>
      </c>
      <c r="D102" s="27"/>
      <c r="I102" s="15"/>
      <c r="M102" s="55" t="s">
        <v>102</v>
      </c>
      <c r="N102" s="55"/>
      <c r="O102" s="55"/>
      <c r="P102" s="55"/>
    </row>
    <row r="107" spans="3:20" x14ac:dyDescent="0.25">
      <c r="C107" s="19"/>
    </row>
    <row r="108" spans="3:20" ht="15.75" x14ac:dyDescent="0.25">
      <c r="C108" s="20"/>
    </row>
  </sheetData>
  <mergeCells count="10">
    <mergeCell ref="F6:R6"/>
    <mergeCell ref="M101:P101"/>
    <mergeCell ref="M102:P102"/>
    <mergeCell ref="C6:C7"/>
    <mergeCell ref="C1:R1"/>
    <mergeCell ref="C2:R2"/>
    <mergeCell ref="C3:R3"/>
    <mergeCell ref="C4:R4"/>
    <mergeCell ref="D6:D7"/>
    <mergeCell ref="E6:E7"/>
  </mergeCells>
  <printOptions horizontalCentered="1"/>
  <pageMargins left="0.19685039370078741" right="0.19685039370078741" top="0.19685039370078741" bottom="3.937007874015748E-2" header="0.31496062992125984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6EE5-12D4-4390-93FD-B1CA72631CF3}">
  <dimension ref="A1:O108"/>
  <sheetViews>
    <sheetView showGridLines="0" view="pageBreakPreview" zoomScale="60" zoomScaleNormal="85" workbookViewId="0">
      <selection activeCell="H36" sqref="H36"/>
    </sheetView>
  </sheetViews>
  <sheetFormatPr baseColWidth="10" defaultColWidth="11.42578125" defaultRowHeight="15" x14ac:dyDescent="0.25"/>
  <cols>
    <col min="1" max="1" width="93.7109375" style="11" customWidth="1"/>
    <col min="2" max="6" width="16.7109375" customWidth="1"/>
    <col min="7" max="7" width="16.85546875" style="15" bestFit="1" customWidth="1"/>
    <col min="8" max="9" width="17.5703125" bestFit="1" customWidth="1"/>
    <col min="10" max="10" width="17.140625" customWidth="1"/>
    <col min="11" max="13" width="13.7109375" customWidth="1"/>
    <col min="14" max="14" width="19.140625" bestFit="1" customWidth="1"/>
  </cols>
  <sheetData>
    <row r="1" spans="1:15" ht="28.5" x14ac:dyDescent="0.25">
      <c r="A1" s="57" t="s">
        <v>78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5" ht="15.75" x14ac:dyDescent="0.25">
      <c r="A2" s="59" t="s">
        <v>99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5" ht="15.75" x14ac:dyDescent="0.25">
      <c r="A3" s="61" t="s">
        <v>97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5" ht="15.75" x14ac:dyDescent="0.25">
      <c r="A4" s="62" t="s">
        <v>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5" ht="7.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5" x14ac:dyDescent="0.25">
      <c r="A6" s="12" t="s">
        <v>1</v>
      </c>
      <c r="B6" s="8" t="s">
        <v>66</v>
      </c>
      <c r="C6" s="8" t="s">
        <v>67</v>
      </c>
      <c r="D6" s="8" t="s">
        <v>68</v>
      </c>
      <c r="E6" s="8" t="s">
        <v>69</v>
      </c>
      <c r="F6" s="9" t="s">
        <v>70</v>
      </c>
      <c r="G6" s="22" t="s">
        <v>71</v>
      </c>
      <c r="H6" s="9" t="s">
        <v>72</v>
      </c>
      <c r="I6" s="8" t="s">
        <v>73</v>
      </c>
      <c r="J6" s="8" t="s">
        <v>74</v>
      </c>
      <c r="K6" s="8" t="s">
        <v>75</v>
      </c>
      <c r="L6" s="8" t="s">
        <v>76</v>
      </c>
      <c r="M6" s="8" t="s">
        <v>98</v>
      </c>
      <c r="N6" s="8" t="s">
        <v>77</v>
      </c>
    </row>
    <row r="7" spans="1:15" ht="14.1" customHeight="1" x14ac:dyDescent="0.25">
      <c r="A7" s="31" t="s">
        <v>4</v>
      </c>
      <c r="B7" s="2"/>
      <c r="C7" s="2"/>
      <c r="D7" s="2"/>
      <c r="E7" s="2"/>
      <c r="F7" s="2"/>
      <c r="G7" s="17"/>
      <c r="H7" s="2"/>
      <c r="I7" s="2"/>
      <c r="J7" s="2"/>
      <c r="K7" s="2"/>
      <c r="L7" s="2"/>
      <c r="M7" s="2"/>
      <c r="N7" s="2"/>
    </row>
    <row r="8" spans="1:15" ht="14.1" customHeight="1" x14ac:dyDescent="0.25">
      <c r="A8" s="32" t="s">
        <v>5</v>
      </c>
      <c r="N8" s="16"/>
    </row>
    <row r="9" spans="1:15" ht="14.1" customHeight="1" x14ac:dyDescent="0.25">
      <c r="A9" s="33" t="s">
        <v>6</v>
      </c>
      <c r="B9" s="14">
        <v>104324310.01000001</v>
      </c>
      <c r="C9" s="14">
        <v>111168495.97999997</v>
      </c>
      <c r="D9" s="14">
        <v>109800293.45</v>
      </c>
      <c r="E9" s="14">
        <v>120951628.01000001</v>
      </c>
      <c r="F9" s="14">
        <v>123064837.48999998</v>
      </c>
      <c r="G9" s="14">
        <v>116455122.76999997</v>
      </c>
      <c r="H9" s="14">
        <v>109630931.19</v>
      </c>
      <c r="I9" s="14">
        <v>119259653.31</v>
      </c>
      <c r="J9" s="14">
        <v>131804195.40000001</v>
      </c>
      <c r="K9" s="14"/>
      <c r="L9" s="14"/>
      <c r="M9" s="14"/>
      <c r="N9" s="14">
        <f>+SUM(B9:M9)</f>
        <v>1046459467.6099998</v>
      </c>
    </row>
    <row r="10" spans="1:15" ht="14.1" customHeight="1" x14ac:dyDescent="0.25">
      <c r="A10" s="33" t="s">
        <v>7</v>
      </c>
      <c r="B10" s="14">
        <v>14789421.479999999</v>
      </c>
      <c r="C10" s="14">
        <v>16373024</v>
      </c>
      <c r="D10" s="14">
        <v>14272344.009999998</v>
      </c>
      <c r="E10" s="14">
        <v>10418330.579999998</v>
      </c>
      <c r="F10" s="14">
        <v>13761978.190000001</v>
      </c>
      <c r="G10" s="14">
        <v>12781816.649999999</v>
      </c>
      <c r="H10" s="14">
        <v>9360600.1600000001</v>
      </c>
      <c r="I10" s="14">
        <v>22175039.43</v>
      </c>
      <c r="J10" s="14">
        <v>23679002.07</v>
      </c>
      <c r="K10" s="14"/>
      <c r="L10" s="14"/>
      <c r="M10" s="14"/>
      <c r="N10" s="14">
        <f t="shared" ref="N10:N13" si="0">+SUM(B10:M10)</f>
        <v>137611556.56999999</v>
      </c>
    </row>
    <row r="11" spans="1:15" ht="14.1" customHeight="1" x14ac:dyDescent="0.25">
      <c r="A11" s="33" t="s">
        <v>8</v>
      </c>
      <c r="B11" s="14">
        <v>1658600.5499999998</v>
      </c>
      <c r="C11" s="14">
        <v>1658600.5499999998</v>
      </c>
      <c r="D11" s="14">
        <v>1658600.5499999998</v>
      </c>
      <c r="E11" s="14">
        <v>1658600.5499999998</v>
      </c>
      <c r="F11" s="14">
        <v>1658600.5499999998</v>
      </c>
      <c r="G11" s="14">
        <v>1658600.5499999998</v>
      </c>
      <c r="H11" s="14">
        <v>1658600.5499999998</v>
      </c>
      <c r="I11" s="14">
        <v>1658600.5499999998</v>
      </c>
      <c r="J11" s="14">
        <v>1981083.3699999996</v>
      </c>
      <c r="K11" s="14"/>
      <c r="L11" s="14"/>
      <c r="M11" s="14"/>
      <c r="N11" s="14">
        <f t="shared" si="0"/>
        <v>15249887.769999998</v>
      </c>
      <c r="O11" s="7"/>
    </row>
    <row r="12" spans="1:15" ht="14.1" customHeight="1" x14ac:dyDescent="0.25">
      <c r="A12" s="33" t="s">
        <v>9</v>
      </c>
      <c r="B12" s="14">
        <v>580030.82999999996</v>
      </c>
      <c r="C12" s="14">
        <v>531687.96</v>
      </c>
      <c r="D12" s="14">
        <v>1453848</v>
      </c>
      <c r="E12" s="14">
        <v>1608376.49</v>
      </c>
      <c r="F12" s="14">
        <v>1701533.2999999998</v>
      </c>
      <c r="G12" s="14">
        <v>1561369.5</v>
      </c>
      <c r="H12" s="14">
        <v>2760885.7</v>
      </c>
      <c r="I12" s="14">
        <v>3603834.85</v>
      </c>
      <c r="J12" s="14">
        <v>4385886.1500000004</v>
      </c>
      <c r="K12" s="14"/>
      <c r="L12" s="14"/>
      <c r="M12" s="14"/>
      <c r="N12" s="14">
        <f t="shared" si="0"/>
        <v>18187452.780000001</v>
      </c>
    </row>
    <row r="13" spans="1:15" ht="14.1" customHeight="1" x14ac:dyDescent="0.25">
      <c r="A13" s="33" t="s">
        <v>10</v>
      </c>
      <c r="B13" s="14">
        <v>13350768.750000002</v>
      </c>
      <c r="C13" s="14">
        <v>14111100.02</v>
      </c>
      <c r="D13" s="14">
        <v>13791289.199999999</v>
      </c>
      <c r="E13" s="14">
        <v>13968879.16</v>
      </c>
      <c r="F13" s="14">
        <v>14036750.439999999</v>
      </c>
      <c r="G13" s="14">
        <v>13991010.210000001</v>
      </c>
      <c r="H13" s="14">
        <v>13993885.91</v>
      </c>
      <c r="I13" s="14">
        <v>14064311.819999998</v>
      </c>
      <c r="J13" s="14">
        <v>14415765.889999999</v>
      </c>
      <c r="K13" s="14"/>
      <c r="L13" s="14"/>
      <c r="M13" s="14"/>
      <c r="N13" s="14">
        <f t="shared" si="0"/>
        <v>125723761.39999999</v>
      </c>
    </row>
    <row r="14" spans="1:15" ht="14.1" customHeight="1" x14ac:dyDescent="0.25">
      <c r="A14" s="32" t="s">
        <v>11</v>
      </c>
      <c r="B14" s="14"/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N14" s="16"/>
    </row>
    <row r="15" spans="1:15" ht="14.1" customHeight="1" x14ac:dyDescent="0.25">
      <c r="A15" s="33" t="s">
        <v>12</v>
      </c>
      <c r="B15" s="14">
        <v>1694440.2099999997</v>
      </c>
      <c r="C15" s="14">
        <v>3301028.11</v>
      </c>
      <c r="D15" s="14">
        <v>4131319.62</v>
      </c>
      <c r="E15" s="14">
        <v>3388823.52</v>
      </c>
      <c r="F15" s="14">
        <v>4748368.4300000006</v>
      </c>
      <c r="G15" s="14">
        <v>3203432</v>
      </c>
      <c r="H15" s="14">
        <v>2180205.36</v>
      </c>
      <c r="I15" s="14">
        <v>4228333.62</v>
      </c>
      <c r="J15" s="14">
        <v>3030348.85</v>
      </c>
      <c r="K15" s="14"/>
      <c r="L15" s="14"/>
      <c r="M15" s="14"/>
      <c r="N15" s="14">
        <f t="shared" ref="N15:N23" si="1">+SUM(B15:M15)</f>
        <v>29906299.720000003</v>
      </c>
    </row>
    <row r="16" spans="1:15" ht="14.1" customHeight="1" x14ac:dyDescent="0.25">
      <c r="A16" s="33" t="s">
        <v>13</v>
      </c>
      <c r="B16" s="14">
        <v>3187448</v>
      </c>
      <c r="C16" s="14">
        <v>1204800.06</v>
      </c>
      <c r="D16" s="14">
        <v>4751166.2399999993</v>
      </c>
      <c r="E16" s="14">
        <v>7314497.2800000003</v>
      </c>
      <c r="F16" s="14">
        <v>7332323.5599999996</v>
      </c>
      <c r="G16" s="14">
        <v>6504700</v>
      </c>
      <c r="H16" s="14">
        <v>7176539.1500000004</v>
      </c>
      <c r="I16" s="14">
        <v>7227586.3600000003</v>
      </c>
      <c r="J16" s="14">
        <v>5321312.8</v>
      </c>
      <c r="K16" s="14"/>
      <c r="L16" s="14"/>
      <c r="M16" s="14"/>
      <c r="N16" s="14">
        <f t="shared" si="1"/>
        <v>50020373.449999996</v>
      </c>
    </row>
    <row r="17" spans="1:14" ht="14.1" customHeight="1" x14ac:dyDescent="0.25">
      <c r="A17" s="33" t="s">
        <v>14</v>
      </c>
      <c r="B17" s="14">
        <v>732331.91999999993</v>
      </c>
      <c r="C17" s="14">
        <v>3818699.8000000003</v>
      </c>
      <c r="D17" s="14">
        <v>1205018.8900000001</v>
      </c>
      <c r="E17" s="14">
        <v>3147746.5300000003</v>
      </c>
      <c r="F17" s="14">
        <v>3845204.84</v>
      </c>
      <c r="G17" s="14">
        <v>3014031.3200000003</v>
      </c>
      <c r="H17" s="14">
        <v>3417322.6999999997</v>
      </c>
      <c r="I17" s="14">
        <v>534036.51</v>
      </c>
      <c r="J17" s="14">
        <v>3007591.99</v>
      </c>
      <c r="K17" s="14"/>
      <c r="L17" s="14"/>
      <c r="M17" s="14"/>
      <c r="N17" s="14">
        <f t="shared" si="1"/>
        <v>22721984.5</v>
      </c>
    </row>
    <row r="18" spans="1:14" ht="14.1" customHeight="1" x14ac:dyDescent="0.25">
      <c r="A18" s="33" t="s">
        <v>15</v>
      </c>
      <c r="B18" s="14">
        <v>31855</v>
      </c>
      <c r="C18" s="14">
        <v>175860</v>
      </c>
      <c r="D18" s="14">
        <v>291083.58</v>
      </c>
      <c r="E18" s="14">
        <v>895624.94</v>
      </c>
      <c r="F18" s="14">
        <v>1554867.27</v>
      </c>
      <c r="G18" s="14">
        <v>528067.12</v>
      </c>
      <c r="H18" s="14">
        <v>2101913.9700000002</v>
      </c>
      <c r="I18" s="14">
        <v>740928.26</v>
      </c>
      <c r="J18" s="14">
        <v>1094293.4500000002</v>
      </c>
      <c r="K18" s="14"/>
      <c r="L18" s="14"/>
      <c r="M18" s="14"/>
      <c r="N18" s="14">
        <f t="shared" si="1"/>
        <v>7414493.5900000008</v>
      </c>
    </row>
    <row r="19" spans="1:14" ht="14.1" customHeight="1" x14ac:dyDescent="0.25">
      <c r="A19" s="33" t="s">
        <v>16</v>
      </c>
      <c r="B19" s="14">
        <v>2785922.98</v>
      </c>
      <c r="C19" s="14">
        <v>1328220.5900000001</v>
      </c>
      <c r="D19" s="14">
        <v>2538827.13</v>
      </c>
      <c r="E19" s="14">
        <v>5378454.040000001</v>
      </c>
      <c r="F19" s="14">
        <v>1077763.98</v>
      </c>
      <c r="G19" s="14">
        <v>2095993.43</v>
      </c>
      <c r="H19" s="14">
        <v>491880.58</v>
      </c>
      <c r="I19" s="14">
        <v>4381920.91</v>
      </c>
      <c r="J19" s="14">
        <v>2251279.7000000002</v>
      </c>
      <c r="K19" s="14"/>
      <c r="L19" s="14"/>
      <c r="M19" s="14"/>
      <c r="N19" s="14">
        <f t="shared" si="1"/>
        <v>22330263.34</v>
      </c>
    </row>
    <row r="20" spans="1:14" ht="14.1" customHeight="1" x14ac:dyDescent="0.25">
      <c r="A20" s="33" t="s">
        <v>17</v>
      </c>
      <c r="B20" s="14">
        <v>5158453.54</v>
      </c>
      <c r="C20" s="14">
        <v>5075917.68</v>
      </c>
      <c r="D20" s="14">
        <v>43782843.610000007</v>
      </c>
      <c r="E20" s="14">
        <v>5986084.0700000003</v>
      </c>
      <c r="F20" s="14">
        <v>5666584.79</v>
      </c>
      <c r="G20" s="14">
        <v>5929474.1900000004</v>
      </c>
      <c r="H20" s="14">
        <v>5565051.46</v>
      </c>
      <c r="I20" s="14">
        <v>5558586.2699999996</v>
      </c>
      <c r="J20" s="14">
        <v>5712094.5099999998</v>
      </c>
      <c r="K20" s="14"/>
      <c r="L20" s="14"/>
      <c r="M20" s="14"/>
      <c r="N20" s="14">
        <f t="shared" si="1"/>
        <v>88435090.120000005</v>
      </c>
    </row>
    <row r="21" spans="1:14" ht="14.1" customHeight="1" x14ac:dyDescent="0.25">
      <c r="A21" s="33" t="s">
        <v>18</v>
      </c>
      <c r="B21" s="14">
        <v>2358762.9700000002</v>
      </c>
      <c r="C21" s="14">
        <v>228013</v>
      </c>
      <c r="D21" s="14">
        <v>5564295.71</v>
      </c>
      <c r="E21" s="14">
        <v>3504179.38</v>
      </c>
      <c r="F21" s="14">
        <v>3905455.24</v>
      </c>
      <c r="G21" s="14">
        <v>5725013.1900000004</v>
      </c>
      <c r="H21" s="14">
        <v>8997973.8499999996</v>
      </c>
      <c r="I21" s="14">
        <v>4268859.9800000004</v>
      </c>
      <c r="J21" s="14">
        <v>4632825.6499999994</v>
      </c>
      <c r="K21" s="14"/>
      <c r="L21" s="14"/>
      <c r="M21" s="14"/>
      <c r="N21" s="14">
        <f t="shared" si="1"/>
        <v>39185378.969999991</v>
      </c>
    </row>
    <row r="22" spans="1:14" ht="14.1" customHeight="1" x14ac:dyDescent="0.25">
      <c r="A22" s="33" t="s">
        <v>19</v>
      </c>
      <c r="B22" s="14">
        <v>13428561.48</v>
      </c>
      <c r="C22" s="14">
        <v>25961527.989999998</v>
      </c>
      <c r="D22" s="14">
        <v>25977136.549999997</v>
      </c>
      <c r="E22" s="14">
        <v>20412576.049999844</v>
      </c>
      <c r="F22" s="14">
        <v>17178919.179998167</v>
      </c>
      <c r="G22" s="14">
        <v>27709851.75</v>
      </c>
      <c r="H22" s="14">
        <v>20423011.440000001</v>
      </c>
      <c r="I22" s="14">
        <v>40899405.619999997</v>
      </c>
      <c r="J22" s="14">
        <v>19648008.959999997</v>
      </c>
      <c r="K22" s="14"/>
      <c r="L22" s="14"/>
      <c r="M22" s="14"/>
      <c r="N22" s="14">
        <f t="shared" si="1"/>
        <v>211638999.01999801</v>
      </c>
    </row>
    <row r="23" spans="1:14" ht="14.1" customHeight="1" x14ac:dyDescent="0.25">
      <c r="A23" s="33" t="s">
        <v>20</v>
      </c>
      <c r="B23" s="14">
        <v>572842.19999999995</v>
      </c>
      <c r="C23" s="14">
        <v>315602.25</v>
      </c>
      <c r="D23" s="14">
        <v>251855</v>
      </c>
      <c r="E23" s="14">
        <v>1231456.8</v>
      </c>
      <c r="F23" s="14">
        <v>1714472.43</v>
      </c>
      <c r="G23" s="14">
        <v>633853</v>
      </c>
      <c r="H23" s="14">
        <v>836758.17999999993</v>
      </c>
      <c r="I23" s="14">
        <v>1724524.04</v>
      </c>
      <c r="J23" s="14">
        <v>576610</v>
      </c>
      <c r="K23" s="14"/>
      <c r="L23" s="14"/>
      <c r="M23" s="14"/>
      <c r="N23" s="14">
        <f t="shared" si="1"/>
        <v>7857973.8999999994</v>
      </c>
    </row>
    <row r="24" spans="1:14" ht="14.1" customHeight="1" x14ac:dyDescent="0.25">
      <c r="A24" s="32" t="s">
        <v>21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N24" s="16"/>
    </row>
    <row r="25" spans="1:14" ht="14.1" customHeight="1" x14ac:dyDescent="0.25">
      <c r="A25" s="33" t="s">
        <v>22</v>
      </c>
      <c r="B25" s="14">
        <v>690174.95</v>
      </c>
      <c r="C25" s="14">
        <v>573335.00999999989</v>
      </c>
      <c r="D25" s="14">
        <v>426477.67</v>
      </c>
      <c r="E25" s="14">
        <v>1406959.9099999995</v>
      </c>
      <c r="F25" s="14">
        <v>116350</v>
      </c>
      <c r="G25" s="14">
        <v>1703157.41</v>
      </c>
      <c r="H25" s="14">
        <v>491520.69</v>
      </c>
      <c r="I25" s="14">
        <v>2678646.4999999991</v>
      </c>
      <c r="J25" s="14">
        <v>636749.83000000007</v>
      </c>
      <c r="K25" s="14"/>
      <c r="L25" s="14"/>
      <c r="M25" s="14"/>
      <c r="N25" s="14">
        <f t="shared" ref="N25:N33" si="2">+SUM(B25:M25)</f>
        <v>8723371.9699999988</v>
      </c>
    </row>
    <row r="26" spans="1:14" ht="14.1" customHeight="1" x14ac:dyDescent="0.25">
      <c r="A26" s="33" t="s">
        <v>23</v>
      </c>
      <c r="B26" s="14">
        <v>4125</v>
      </c>
      <c r="C26" s="14">
        <v>4800</v>
      </c>
      <c r="D26" s="14">
        <v>5939.9999999999991</v>
      </c>
      <c r="E26" s="14">
        <v>36375</v>
      </c>
      <c r="F26" s="14">
        <v>1550828.75</v>
      </c>
      <c r="G26" s="14">
        <v>272640</v>
      </c>
      <c r="H26" s="14">
        <v>495213.15</v>
      </c>
      <c r="I26" s="14">
        <v>883139.08</v>
      </c>
      <c r="J26" s="14">
        <v>98790</v>
      </c>
      <c r="K26" s="14"/>
      <c r="L26" s="14"/>
      <c r="M26" s="14"/>
      <c r="N26" s="14">
        <f t="shared" si="2"/>
        <v>3351850.98</v>
      </c>
    </row>
    <row r="27" spans="1:14" ht="14.1" customHeight="1" x14ac:dyDescent="0.25">
      <c r="A27" s="33" t="s">
        <v>24</v>
      </c>
      <c r="B27" s="14">
        <v>183000</v>
      </c>
      <c r="C27" s="14">
        <v>65100</v>
      </c>
      <c r="D27" s="14">
        <v>295020</v>
      </c>
      <c r="E27" s="14">
        <v>14615.049999999905</v>
      </c>
      <c r="F27" s="14">
        <v>249936.6</v>
      </c>
      <c r="G27" s="14">
        <v>218525.00000000003</v>
      </c>
      <c r="H27" s="14">
        <v>129124.99999999999</v>
      </c>
      <c r="I27" s="14">
        <v>80865.000000000015</v>
      </c>
      <c r="J27" s="14">
        <v>17075</v>
      </c>
      <c r="K27" s="14"/>
      <c r="L27" s="14"/>
      <c r="M27" s="14"/>
      <c r="N27" s="14">
        <f t="shared" si="2"/>
        <v>1253261.6499999999</v>
      </c>
    </row>
    <row r="28" spans="1:14" ht="14.1" customHeight="1" x14ac:dyDescent="0.25">
      <c r="A28" s="33" t="s">
        <v>25</v>
      </c>
      <c r="B28" s="14">
        <v>0</v>
      </c>
      <c r="C28" s="14">
        <v>1165.1500000000001</v>
      </c>
      <c r="D28" s="14">
        <v>91575</v>
      </c>
      <c r="E28" s="14">
        <v>1169.9999999999998</v>
      </c>
      <c r="F28" s="14">
        <v>500</v>
      </c>
      <c r="G28" s="14">
        <v>5450</v>
      </c>
      <c r="H28" s="14">
        <v>0</v>
      </c>
      <c r="I28" s="14">
        <v>96305</v>
      </c>
      <c r="J28" s="14">
        <v>0</v>
      </c>
      <c r="K28" s="14"/>
      <c r="L28" s="14"/>
      <c r="M28" s="14"/>
      <c r="N28" s="14">
        <f t="shared" si="2"/>
        <v>196165.15</v>
      </c>
    </row>
    <row r="29" spans="1:14" ht="14.1" customHeight="1" x14ac:dyDescent="0.25">
      <c r="A29" s="33" t="s">
        <v>26</v>
      </c>
      <c r="B29" s="14">
        <v>45060</v>
      </c>
      <c r="C29" s="14">
        <v>7500</v>
      </c>
      <c r="D29" s="14">
        <v>9400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/>
      <c r="L29" s="14"/>
      <c r="M29" s="14"/>
      <c r="N29" s="14">
        <f t="shared" si="2"/>
        <v>61960</v>
      </c>
    </row>
    <row r="30" spans="1:14" ht="14.1" customHeight="1" x14ac:dyDescent="0.25">
      <c r="A30" s="33" t="s">
        <v>27</v>
      </c>
      <c r="B30" s="14">
        <v>11914.61</v>
      </c>
      <c r="C30" s="14">
        <v>1504751.05</v>
      </c>
      <c r="D30" s="14">
        <v>234807</v>
      </c>
      <c r="E30" s="14">
        <v>77054.459999999977</v>
      </c>
      <c r="F30" s="14">
        <v>16400.260000000002</v>
      </c>
      <c r="G30" s="14">
        <v>15501</v>
      </c>
      <c r="H30" s="14">
        <v>0</v>
      </c>
      <c r="I30" s="14">
        <v>1210501.32</v>
      </c>
      <c r="J30" s="14">
        <v>0</v>
      </c>
      <c r="K30" s="14"/>
      <c r="L30" s="14"/>
      <c r="M30" s="14"/>
      <c r="N30" s="14">
        <f t="shared" si="2"/>
        <v>3070929.7</v>
      </c>
    </row>
    <row r="31" spans="1:14" ht="14.1" customHeight="1" x14ac:dyDescent="0.25">
      <c r="A31" s="33" t="s">
        <v>28</v>
      </c>
      <c r="B31" s="14">
        <v>322629.71000000002</v>
      </c>
      <c r="C31" s="14">
        <v>167772.08000000002</v>
      </c>
      <c r="D31" s="14">
        <v>722301.26</v>
      </c>
      <c r="E31" s="14">
        <v>284625.97000000003</v>
      </c>
      <c r="F31" s="14">
        <v>420996.81</v>
      </c>
      <c r="G31" s="14">
        <v>244401.05</v>
      </c>
      <c r="H31" s="14">
        <v>559412.06000000006</v>
      </c>
      <c r="I31" s="14">
        <v>160594.62999999998</v>
      </c>
      <c r="J31" s="14">
        <v>16640.45</v>
      </c>
      <c r="K31" s="14"/>
      <c r="L31" s="14"/>
      <c r="M31" s="14"/>
      <c r="N31" s="14">
        <f t="shared" si="2"/>
        <v>2899374.02</v>
      </c>
    </row>
    <row r="32" spans="1:14" ht="14.1" customHeight="1" x14ac:dyDescent="0.25">
      <c r="A32" s="33" t="s">
        <v>29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/>
      <c r="L32" s="14"/>
      <c r="M32" s="14"/>
      <c r="N32" s="14">
        <f t="shared" si="2"/>
        <v>0</v>
      </c>
    </row>
    <row r="33" spans="1:14" ht="14.1" customHeight="1" x14ac:dyDescent="0.25">
      <c r="A33" s="33" t="s">
        <v>30</v>
      </c>
      <c r="B33" s="14">
        <v>326550.90999999997</v>
      </c>
      <c r="C33" s="14">
        <v>702944.16</v>
      </c>
      <c r="D33" s="14">
        <v>2040733.45</v>
      </c>
      <c r="E33" s="14">
        <v>1359541.2199999997</v>
      </c>
      <c r="F33" s="14">
        <v>713692.59000000008</v>
      </c>
      <c r="G33" s="14">
        <v>1112578.0300000003</v>
      </c>
      <c r="H33" s="14">
        <v>903536.49</v>
      </c>
      <c r="I33" s="14">
        <v>1348546.84</v>
      </c>
      <c r="J33" s="14">
        <v>610150.17000000004</v>
      </c>
      <c r="K33" s="14"/>
      <c r="L33" s="14"/>
      <c r="M33" s="14"/>
      <c r="N33" s="14">
        <f t="shared" si="2"/>
        <v>9118273.8600000013</v>
      </c>
    </row>
    <row r="34" spans="1:14" ht="14.1" customHeight="1" x14ac:dyDescent="0.25">
      <c r="A34" s="32" t="s">
        <v>31</v>
      </c>
      <c r="B34" s="15"/>
      <c r="C34" s="14">
        <v>0</v>
      </c>
      <c r="D34" s="15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N34" s="16"/>
    </row>
    <row r="35" spans="1:14" ht="14.1" customHeight="1" x14ac:dyDescent="0.25">
      <c r="A35" s="33" t="s">
        <v>32</v>
      </c>
      <c r="B35" s="14">
        <v>23819114.5</v>
      </c>
      <c r="C35" s="14">
        <v>24107146.140000001</v>
      </c>
      <c r="D35" s="14">
        <v>25838004.979999997</v>
      </c>
      <c r="E35" s="14">
        <v>25490274.670000002</v>
      </c>
      <c r="F35" s="14">
        <v>25975492.190000001</v>
      </c>
      <c r="G35" s="14">
        <v>33361895.07999998</v>
      </c>
      <c r="H35" s="14">
        <v>36679383.519999996</v>
      </c>
      <c r="I35" s="14">
        <v>34716299.290000007</v>
      </c>
      <c r="J35" s="14">
        <v>30017659.359999999</v>
      </c>
      <c r="K35" s="14"/>
      <c r="L35" s="14"/>
      <c r="M35" s="14"/>
      <c r="N35" s="14">
        <f t="shared" ref="N35:N42" si="3">+SUM(B35:M35)</f>
        <v>260005269.73000002</v>
      </c>
    </row>
    <row r="36" spans="1:14" ht="14.1" customHeight="1" x14ac:dyDescent="0.25">
      <c r="A36" s="33" t="s">
        <v>33</v>
      </c>
      <c r="B36" s="14">
        <v>0</v>
      </c>
      <c r="C36" s="14">
        <v>148000</v>
      </c>
      <c r="D36" s="14">
        <v>2754636</v>
      </c>
      <c r="E36" s="14">
        <v>0</v>
      </c>
      <c r="F36" s="14">
        <v>1836424</v>
      </c>
      <c r="G36" s="14">
        <v>0</v>
      </c>
      <c r="H36" s="14">
        <v>0</v>
      </c>
      <c r="I36" s="14">
        <v>0</v>
      </c>
      <c r="J36" s="14">
        <v>0</v>
      </c>
      <c r="K36" s="14"/>
      <c r="L36" s="14"/>
      <c r="M36" s="14"/>
      <c r="N36" s="14">
        <f t="shared" si="3"/>
        <v>4739060</v>
      </c>
    </row>
    <row r="37" spans="1:14" ht="14.1" customHeight="1" x14ac:dyDescent="0.25">
      <c r="A37" s="33" t="s">
        <v>34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/>
      <c r="L37" s="14"/>
      <c r="M37" s="14"/>
      <c r="N37" s="14">
        <f t="shared" si="3"/>
        <v>0</v>
      </c>
    </row>
    <row r="38" spans="1:14" ht="14.1" customHeight="1" x14ac:dyDescent="0.25">
      <c r="A38" s="33" t="s">
        <v>35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/>
      <c r="L38" s="14"/>
      <c r="M38" s="14"/>
      <c r="N38" s="14">
        <f t="shared" si="3"/>
        <v>0</v>
      </c>
    </row>
    <row r="39" spans="1:14" ht="14.1" customHeight="1" x14ac:dyDescent="0.25">
      <c r="A39" s="33" t="s">
        <v>36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/>
      <c r="L39" s="14"/>
      <c r="M39" s="14"/>
      <c r="N39" s="14">
        <f t="shared" si="3"/>
        <v>0</v>
      </c>
    </row>
    <row r="40" spans="1:14" ht="14.1" customHeight="1" x14ac:dyDescent="0.25">
      <c r="A40" s="33" t="s">
        <v>37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/>
      <c r="L40" s="14"/>
      <c r="M40" s="14"/>
      <c r="N40" s="14">
        <f t="shared" si="3"/>
        <v>0</v>
      </c>
    </row>
    <row r="41" spans="1:14" ht="14.1" customHeight="1" x14ac:dyDescent="0.25">
      <c r="A41" s="33" t="s">
        <v>38</v>
      </c>
      <c r="B41" s="14">
        <v>438984.5</v>
      </c>
      <c r="C41" s="14">
        <v>0</v>
      </c>
      <c r="D41" s="14">
        <v>0</v>
      </c>
      <c r="E41" s="14">
        <v>0</v>
      </c>
      <c r="F41" s="14">
        <v>413020.19999999995</v>
      </c>
      <c r="G41" s="14">
        <v>0</v>
      </c>
      <c r="H41" s="14">
        <v>0</v>
      </c>
      <c r="I41" s="14">
        <v>0</v>
      </c>
      <c r="J41" s="14">
        <v>0</v>
      </c>
      <c r="K41" s="14"/>
      <c r="L41" s="14"/>
      <c r="M41" s="14"/>
      <c r="N41" s="14">
        <f t="shared" si="3"/>
        <v>852004.7</v>
      </c>
    </row>
    <row r="42" spans="1:14" ht="14.1" customHeight="1" x14ac:dyDescent="0.25">
      <c r="A42" s="33" t="s">
        <v>39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/>
      <c r="L42" s="14"/>
      <c r="M42" s="14"/>
      <c r="N42" s="14">
        <f t="shared" si="3"/>
        <v>0</v>
      </c>
    </row>
    <row r="43" spans="1:14" ht="14.1" customHeight="1" x14ac:dyDescent="0.25">
      <c r="A43" s="32" t="s">
        <v>40</v>
      </c>
      <c r="B43" s="15"/>
      <c r="C43" s="14">
        <v>0</v>
      </c>
      <c r="D43" s="15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N43" s="14"/>
    </row>
    <row r="44" spans="1:14" ht="14.1" customHeight="1" x14ac:dyDescent="0.25">
      <c r="A44" s="33" t="s">
        <v>41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/>
      <c r="L44" s="14"/>
      <c r="M44" s="14"/>
      <c r="N44" s="14">
        <f t="shared" ref="N44:N49" si="4">+SUM(B44:M44)</f>
        <v>0</v>
      </c>
    </row>
    <row r="45" spans="1:14" ht="14.1" customHeight="1" x14ac:dyDescent="0.25">
      <c r="A45" s="33" t="s">
        <v>42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/>
      <c r="L45" s="14"/>
      <c r="M45" s="14"/>
      <c r="N45" s="14">
        <f t="shared" si="4"/>
        <v>0</v>
      </c>
    </row>
    <row r="46" spans="1:14" ht="14.1" customHeight="1" x14ac:dyDescent="0.25">
      <c r="A46" s="33" t="s">
        <v>43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/>
      <c r="L46" s="14"/>
      <c r="M46" s="14"/>
      <c r="N46" s="14">
        <f t="shared" si="4"/>
        <v>0</v>
      </c>
    </row>
    <row r="47" spans="1:14" ht="14.1" customHeight="1" x14ac:dyDescent="0.25">
      <c r="A47" s="33" t="s">
        <v>44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/>
      <c r="L47" s="14"/>
      <c r="M47" s="14"/>
      <c r="N47" s="14">
        <f t="shared" si="4"/>
        <v>0</v>
      </c>
    </row>
    <row r="48" spans="1:14" ht="14.1" customHeight="1" x14ac:dyDescent="0.25">
      <c r="A48" s="33" t="s">
        <v>45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/>
      <c r="L48" s="14"/>
      <c r="M48" s="14"/>
      <c r="N48" s="14">
        <f t="shared" si="4"/>
        <v>0</v>
      </c>
    </row>
    <row r="49" spans="1:14" ht="14.1" customHeight="1" x14ac:dyDescent="0.25">
      <c r="A49" s="33" t="s">
        <v>46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/>
      <c r="L49" s="14"/>
      <c r="M49" s="14"/>
      <c r="N49" s="14">
        <f t="shared" si="4"/>
        <v>0</v>
      </c>
    </row>
    <row r="50" spans="1:14" ht="14.1" customHeight="1" x14ac:dyDescent="0.25">
      <c r="A50" s="32" t="s">
        <v>47</v>
      </c>
      <c r="B50" s="15"/>
      <c r="C50" s="14">
        <v>0</v>
      </c>
      <c r="D50" s="15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N50" s="16"/>
    </row>
    <row r="51" spans="1:14" ht="14.1" customHeight="1" x14ac:dyDescent="0.25">
      <c r="A51" s="33" t="s">
        <v>48</v>
      </c>
      <c r="B51" s="14">
        <v>110870</v>
      </c>
      <c r="C51" s="14">
        <v>1659560.37</v>
      </c>
      <c r="D51" s="14">
        <v>2325276.6</v>
      </c>
      <c r="E51" s="14">
        <v>4285413.1400000006</v>
      </c>
      <c r="F51" s="14">
        <v>1894314.64</v>
      </c>
      <c r="G51" s="14">
        <v>0</v>
      </c>
      <c r="H51" s="14">
        <v>2855733.82</v>
      </c>
      <c r="I51" s="14">
        <v>5034788.1099999994</v>
      </c>
      <c r="J51" s="14">
        <v>4643738.3599999994</v>
      </c>
      <c r="K51" s="14"/>
      <c r="L51" s="14"/>
      <c r="M51" s="14"/>
      <c r="N51" s="14">
        <f t="shared" ref="N51:N59" si="5">+SUM(B51:M51)</f>
        <v>22809695.039999999</v>
      </c>
    </row>
    <row r="52" spans="1:14" ht="14.1" customHeight="1" x14ac:dyDescent="0.25">
      <c r="A52" s="33" t="s">
        <v>49</v>
      </c>
      <c r="B52" s="14">
        <v>0</v>
      </c>
      <c r="C52" s="14">
        <v>0</v>
      </c>
      <c r="D52" s="14">
        <v>0</v>
      </c>
      <c r="E52" s="14">
        <v>25892.54</v>
      </c>
      <c r="F52" s="14">
        <v>16995</v>
      </c>
      <c r="G52" s="14">
        <v>29875</v>
      </c>
      <c r="H52" s="14">
        <v>0</v>
      </c>
      <c r="I52" s="14">
        <v>0</v>
      </c>
      <c r="J52" s="14">
        <v>157473.60000000001</v>
      </c>
      <c r="K52" s="14"/>
      <c r="L52" s="14"/>
      <c r="M52" s="14"/>
      <c r="N52" s="14">
        <f t="shared" si="5"/>
        <v>230236.14</v>
      </c>
    </row>
    <row r="53" spans="1:14" ht="14.1" customHeight="1" x14ac:dyDescent="0.25">
      <c r="A53" s="33" t="s">
        <v>50</v>
      </c>
      <c r="B53" s="14">
        <v>0</v>
      </c>
      <c r="C53" s="14">
        <v>0</v>
      </c>
      <c r="D53" s="14">
        <v>0</v>
      </c>
      <c r="E53" s="14">
        <v>0</v>
      </c>
      <c r="F53" s="14">
        <v>194642</v>
      </c>
      <c r="G53" s="14">
        <v>0</v>
      </c>
      <c r="H53" s="14">
        <v>150370.99</v>
      </c>
      <c r="I53" s="14">
        <v>11550</v>
      </c>
      <c r="J53" s="14">
        <v>85705.79</v>
      </c>
      <c r="K53" s="14"/>
      <c r="L53" s="14"/>
      <c r="M53" s="14"/>
      <c r="N53" s="14">
        <f t="shared" si="5"/>
        <v>442268.77999999997</v>
      </c>
    </row>
    <row r="54" spans="1:14" ht="14.1" customHeight="1" x14ac:dyDescent="0.25">
      <c r="A54" s="33" t="s">
        <v>51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22500</v>
      </c>
      <c r="H54" s="14">
        <v>0</v>
      </c>
      <c r="I54" s="14">
        <v>0</v>
      </c>
      <c r="J54" s="14">
        <v>2396539</v>
      </c>
      <c r="K54" s="14"/>
      <c r="L54" s="14"/>
      <c r="M54" s="14"/>
      <c r="N54" s="14">
        <f t="shared" si="5"/>
        <v>2419039</v>
      </c>
    </row>
    <row r="55" spans="1:14" ht="14.1" customHeight="1" x14ac:dyDescent="0.25">
      <c r="A55" s="33" t="s">
        <v>52</v>
      </c>
      <c r="B55" s="14">
        <v>35190</v>
      </c>
      <c r="C55" s="14">
        <v>5930135.8499999996</v>
      </c>
      <c r="D55" s="14">
        <v>2600973.96</v>
      </c>
      <c r="E55" s="14">
        <v>1573233.9999999998</v>
      </c>
      <c r="F55" s="14">
        <v>0</v>
      </c>
      <c r="G55" s="14">
        <v>3157868.6999999997</v>
      </c>
      <c r="H55" s="14">
        <v>6827440.3300000001</v>
      </c>
      <c r="I55" s="14">
        <v>1906874.28</v>
      </c>
      <c r="J55" s="14">
        <v>9118713.7199999988</v>
      </c>
      <c r="K55" s="14"/>
      <c r="L55" s="14"/>
      <c r="M55" s="14"/>
      <c r="N55" s="14">
        <f t="shared" si="5"/>
        <v>31150430.839999996</v>
      </c>
    </row>
    <row r="56" spans="1:14" ht="14.1" customHeight="1" x14ac:dyDescent="0.25">
      <c r="A56" s="33" t="s">
        <v>53</v>
      </c>
      <c r="B56" s="14">
        <v>0</v>
      </c>
      <c r="C56" s="14">
        <v>4533476.01</v>
      </c>
      <c r="D56" s="14">
        <v>37949.999999999811</v>
      </c>
      <c r="E56" s="14">
        <v>0</v>
      </c>
      <c r="F56" s="14">
        <v>5747269.5499999998</v>
      </c>
      <c r="G56" s="14">
        <v>4806.9599999999627</v>
      </c>
      <c r="H56" s="14">
        <v>0</v>
      </c>
      <c r="I56" s="14">
        <v>277856.26</v>
      </c>
      <c r="J56" s="14">
        <v>380458.28</v>
      </c>
      <c r="K56" s="14"/>
      <c r="L56" s="14"/>
      <c r="M56" s="14"/>
      <c r="N56" s="14">
        <f t="shared" si="5"/>
        <v>10981817.059999999</v>
      </c>
    </row>
    <row r="57" spans="1:14" ht="14.1" customHeight="1" x14ac:dyDescent="0.25">
      <c r="A57" s="33" t="s">
        <v>54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/>
      <c r="L57" s="14"/>
      <c r="M57" s="14"/>
      <c r="N57" s="14">
        <f t="shared" si="5"/>
        <v>0</v>
      </c>
    </row>
    <row r="58" spans="1:14" ht="14.1" customHeight="1" x14ac:dyDescent="0.25">
      <c r="A58" s="33" t="s">
        <v>55</v>
      </c>
      <c r="B58" s="14">
        <v>828249.21</v>
      </c>
      <c r="C58" s="14">
        <v>7353490.9300000006</v>
      </c>
      <c r="D58" s="14">
        <v>893219.22</v>
      </c>
      <c r="E58" s="14">
        <v>44669774.669999994</v>
      </c>
      <c r="F58" s="14">
        <v>19032698.049999997</v>
      </c>
      <c r="G58" s="14">
        <v>11217867.779999999</v>
      </c>
      <c r="H58" s="14">
        <v>8623878.4600000009</v>
      </c>
      <c r="I58" s="14">
        <v>16722636.189999999</v>
      </c>
      <c r="J58" s="14">
        <v>11491282.259999998</v>
      </c>
      <c r="K58" s="14"/>
      <c r="L58" s="14"/>
      <c r="M58" s="14"/>
      <c r="N58" s="14">
        <f t="shared" si="5"/>
        <v>120833096.76999998</v>
      </c>
    </row>
    <row r="59" spans="1:14" ht="14.1" customHeight="1" x14ac:dyDescent="0.25">
      <c r="A59" s="33" t="s">
        <v>56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/>
      <c r="L59" s="14"/>
      <c r="M59" s="14"/>
      <c r="N59" s="14">
        <f t="shared" si="5"/>
        <v>0</v>
      </c>
    </row>
    <row r="60" spans="1:14" ht="14.1" customHeight="1" x14ac:dyDescent="0.25">
      <c r="A60" s="32" t="s">
        <v>57</v>
      </c>
      <c r="B60" s="15"/>
      <c r="C60" s="14">
        <v>0</v>
      </c>
      <c r="D60" s="15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N60" s="16"/>
    </row>
    <row r="61" spans="1:14" ht="14.1" customHeight="1" x14ac:dyDescent="0.25">
      <c r="A61" s="33" t="s">
        <v>58</v>
      </c>
      <c r="B61" s="14">
        <v>731115.96</v>
      </c>
      <c r="C61" s="14">
        <v>19261692.329999998</v>
      </c>
      <c r="D61" s="14">
        <v>12926352.460000001</v>
      </c>
      <c r="E61" s="14">
        <v>25112939.699999999</v>
      </c>
      <c r="F61" s="14">
        <v>5352220.4799999995</v>
      </c>
      <c r="G61" s="14">
        <v>12176283.41</v>
      </c>
      <c r="H61" s="14">
        <v>3476172.84</v>
      </c>
      <c r="I61" s="14">
        <v>6061751.9900000002</v>
      </c>
      <c r="J61" s="14">
        <v>17704713.509999998</v>
      </c>
      <c r="K61" s="14"/>
      <c r="L61" s="14"/>
      <c r="M61" s="14"/>
      <c r="N61" s="14">
        <f>+SUM(B61:M61)</f>
        <v>102803242.68000001</v>
      </c>
    </row>
    <row r="62" spans="1:14" ht="14.1" customHeight="1" x14ac:dyDescent="0.25">
      <c r="A62" s="33" t="s">
        <v>59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/>
      <c r="L62" s="14"/>
      <c r="M62" s="14"/>
      <c r="N62" s="14">
        <f t="shared" ref="N62:N64" si="6">+SUM(B62:M62)</f>
        <v>0</v>
      </c>
    </row>
    <row r="63" spans="1:14" ht="14.1" customHeight="1" x14ac:dyDescent="0.25">
      <c r="A63" s="33" t="s">
        <v>60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/>
      <c r="L63" s="14"/>
      <c r="M63" s="14"/>
      <c r="N63" s="14">
        <f t="shared" si="6"/>
        <v>0</v>
      </c>
    </row>
    <row r="64" spans="1:14" ht="14.1" customHeight="1" x14ac:dyDescent="0.25">
      <c r="A64" s="33" t="s">
        <v>61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/>
      <c r="L64" s="14"/>
      <c r="M64" s="14"/>
      <c r="N64" s="14">
        <f t="shared" si="6"/>
        <v>0</v>
      </c>
    </row>
    <row r="65" spans="1:14" ht="14.1" customHeight="1" x14ac:dyDescent="0.25">
      <c r="A65" s="32" t="s">
        <v>83</v>
      </c>
      <c r="B65" s="15"/>
      <c r="C65" s="14">
        <v>0</v>
      </c>
      <c r="D65" s="15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N65" s="14"/>
    </row>
    <row r="66" spans="1:14" ht="14.1" customHeight="1" x14ac:dyDescent="0.25">
      <c r="A66" s="33" t="s">
        <v>84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/>
      <c r="L66" s="14"/>
      <c r="M66" s="14"/>
      <c r="N66" s="14">
        <v>0</v>
      </c>
    </row>
    <row r="67" spans="1:14" ht="14.1" customHeight="1" x14ac:dyDescent="0.25">
      <c r="A67" s="33" t="s">
        <v>85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/>
      <c r="L67" s="14"/>
      <c r="M67" s="14"/>
      <c r="N67" s="14">
        <v>0</v>
      </c>
    </row>
    <row r="68" spans="1:14" ht="14.1" customHeight="1" x14ac:dyDescent="0.25">
      <c r="A68" s="32" t="s">
        <v>86</v>
      </c>
      <c r="B68" s="15"/>
      <c r="C68" s="14">
        <v>0</v>
      </c>
      <c r="D68" s="15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N68" s="14"/>
    </row>
    <row r="69" spans="1:14" ht="14.1" customHeight="1" x14ac:dyDescent="0.25">
      <c r="A69" s="33" t="s">
        <v>87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/>
      <c r="L69" s="14"/>
      <c r="M69" s="14"/>
      <c r="N69" s="14">
        <v>0</v>
      </c>
    </row>
    <row r="70" spans="1:14" ht="14.1" customHeight="1" x14ac:dyDescent="0.25">
      <c r="A70" s="33" t="s">
        <v>88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/>
      <c r="L70" s="14"/>
      <c r="M70" s="14"/>
      <c r="N70" s="14">
        <v>0</v>
      </c>
    </row>
    <row r="71" spans="1:14" ht="14.1" customHeight="1" x14ac:dyDescent="0.25">
      <c r="A71" s="33" t="s">
        <v>89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/>
      <c r="L71" s="14"/>
      <c r="M71" s="14"/>
      <c r="N71" s="14">
        <v>0</v>
      </c>
    </row>
    <row r="72" spans="1:14" ht="14.1" customHeight="1" x14ac:dyDescent="0.25">
      <c r="A72" s="31" t="s">
        <v>62</v>
      </c>
      <c r="B72" s="17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17"/>
    </row>
    <row r="73" spans="1:14" ht="14.1" customHeight="1" x14ac:dyDescent="0.25">
      <c r="A73" s="32" t="s">
        <v>63</v>
      </c>
      <c r="B73" s="15"/>
      <c r="F73" s="14"/>
      <c r="G73"/>
      <c r="N73" s="15"/>
    </row>
    <row r="74" spans="1:14" ht="14.1" customHeight="1" x14ac:dyDescent="0.25">
      <c r="A74" s="33" t="s">
        <v>90</v>
      </c>
      <c r="B74" s="14">
        <v>79999.999999999985</v>
      </c>
      <c r="C74" s="14">
        <v>1012999.9999999994</v>
      </c>
      <c r="D74" s="14">
        <v>0</v>
      </c>
      <c r="E74" s="14">
        <v>1508999.9999999991</v>
      </c>
      <c r="F74" s="14">
        <v>2415272</v>
      </c>
      <c r="G74" s="14">
        <v>2173184</v>
      </c>
      <c r="H74" s="14">
        <v>3109893.9999999986</v>
      </c>
      <c r="I74" s="14">
        <v>1724000</v>
      </c>
      <c r="J74" s="14">
        <v>632625.99999999988</v>
      </c>
      <c r="K74" s="14"/>
      <c r="L74" s="14"/>
      <c r="M74" s="14"/>
      <c r="N74" s="14">
        <f>+SUM(B74:M74)</f>
        <v>12656975.999999996</v>
      </c>
    </row>
    <row r="75" spans="1:14" ht="14.1" customHeight="1" x14ac:dyDescent="0.25">
      <c r="A75" s="33" t="s">
        <v>91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/>
      <c r="L75" s="14"/>
      <c r="M75" s="14"/>
      <c r="N75" s="14">
        <f t="shared" ref="N75" si="7">+SUM(B75:M75)</f>
        <v>0</v>
      </c>
    </row>
    <row r="76" spans="1:14" ht="14.1" customHeight="1" x14ac:dyDescent="0.25">
      <c r="A76" s="32" t="s">
        <v>92</v>
      </c>
      <c r="B76" s="15"/>
      <c r="F76" s="15"/>
      <c r="H76" s="15"/>
      <c r="I76" s="15"/>
      <c r="J76" s="15"/>
      <c r="N76" s="14">
        <v>0</v>
      </c>
    </row>
    <row r="77" spans="1:14" ht="14.1" customHeight="1" x14ac:dyDescent="0.25">
      <c r="A77" s="33" t="s">
        <v>93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/>
      <c r="L77" s="14"/>
      <c r="M77" s="14"/>
      <c r="N77" s="14">
        <v>0</v>
      </c>
    </row>
    <row r="78" spans="1:14" ht="14.1" customHeight="1" x14ac:dyDescent="0.25">
      <c r="A78" s="33" t="s">
        <v>94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/>
      <c r="L78" s="14"/>
      <c r="M78" s="14"/>
      <c r="N78" s="14">
        <v>0</v>
      </c>
    </row>
    <row r="79" spans="1:14" ht="14.1" customHeight="1" x14ac:dyDescent="0.25">
      <c r="A79" s="32" t="s">
        <v>95</v>
      </c>
      <c r="B79" s="15"/>
      <c r="F79" s="15"/>
      <c r="H79" s="15"/>
      <c r="I79" s="15"/>
      <c r="J79" s="15"/>
      <c r="N79" s="14"/>
    </row>
    <row r="80" spans="1:14" ht="14.1" customHeight="1" x14ac:dyDescent="0.25">
      <c r="A80" s="33" t="s">
        <v>96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/>
      <c r="L80" s="14"/>
      <c r="M80" s="14"/>
      <c r="N80" s="14">
        <v>0</v>
      </c>
    </row>
    <row r="81" spans="1:14" ht="14.1" customHeight="1" x14ac:dyDescent="0.25">
      <c r="A81" s="13" t="s">
        <v>82</v>
      </c>
      <c r="B81" s="18">
        <f>SUM(B8:B75)</f>
        <v>192280729.26999998</v>
      </c>
      <c r="C81" s="18">
        <f>SUM(C8:C75)</f>
        <v>252286447.07000005</v>
      </c>
      <c r="D81" s="18">
        <f t="shared" ref="D81:I81" si="8">SUM(D8:D75)</f>
        <v>280672589.13999999</v>
      </c>
      <c r="E81" s="18">
        <f>SUM(E8:E75)</f>
        <v>305712127.72999978</v>
      </c>
      <c r="F81" s="18">
        <f t="shared" si="8"/>
        <v>267194712.80999812</v>
      </c>
      <c r="G81" s="18">
        <f t="shared" si="8"/>
        <v>267508869.09999993</v>
      </c>
      <c r="H81" s="18">
        <f t="shared" si="8"/>
        <v>252897241.55000004</v>
      </c>
      <c r="I81" s="18">
        <f t="shared" si="8"/>
        <v>303239976.01999998</v>
      </c>
      <c r="J81" s="18">
        <f>SUM(J8:J75)</f>
        <v>299548614.11999989</v>
      </c>
      <c r="K81" s="18">
        <f t="shared" ref="K81:M81" si="9">SUM(K8:K75)</f>
        <v>0</v>
      </c>
      <c r="L81" s="18">
        <f t="shared" si="9"/>
        <v>0</v>
      </c>
      <c r="M81" s="18">
        <f t="shared" si="9"/>
        <v>0</v>
      </c>
      <c r="N81" s="18">
        <f>+SUM(B81:M81)</f>
        <v>2421341306.8099976</v>
      </c>
    </row>
    <row r="82" spans="1:14" ht="14.1" customHeight="1" x14ac:dyDescent="0.25">
      <c r="B82" s="14"/>
      <c r="C82" s="14"/>
      <c r="D82" s="14"/>
      <c r="E82" s="14"/>
      <c r="F82" s="14"/>
      <c r="H82" s="15"/>
    </row>
    <row r="83" spans="1:14" ht="14.1" customHeight="1" x14ac:dyDescent="0.25">
      <c r="B83" s="14"/>
      <c r="C83" s="14"/>
      <c r="D83" s="14"/>
      <c r="E83" s="14"/>
      <c r="F83" s="14"/>
      <c r="K83" s="15"/>
      <c r="L83" s="15"/>
      <c r="M83" s="15"/>
    </row>
    <row r="84" spans="1:14" ht="14.1" customHeight="1" x14ac:dyDescent="0.25">
      <c r="B84" s="14"/>
      <c r="C84" s="14"/>
      <c r="D84" s="14"/>
      <c r="E84" s="14"/>
      <c r="F84" s="14"/>
      <c r="H84" s="15"/>
      <c r="L84" s="15"/>
      <c r="M84" s="15"/>
    </row>
    <row r="85" spans="1:14" ht="14.1" customHeight="1" x14ac:dyDescent="0.25">
      <c r="B85" s="14"/>
      <c r="C85" s="14"/>
      <c r="D85" s="14"/>
      <c r="E85" s="14"/>
      <c r="F85" s="14"/>
      <c r="K85" s="15"/>
      <c r="L85" s="15"/>
      <c r="M85" s="15"/>
    </row>
    <row r="86" spans="1:14" ht="14.1" customHeight="1" x14ac:dyDescent="0.25">
      <c r="B86" s="14"/>
      <c r="C86" s="14"/>
      <c r="D86" s="14"/>
      <c r="E86" s="14"/>
      <c r="F86" s="14"/>
    </row>
    <row r="87" spans="1:14" ht="14.1" customHeight="1" x14ac:dyDescent="0.25">
      <c r="B87" s="14"/>
      <c r="C87" s="14"/>
      <c r="D87" s="14"/>
      <c r="E87" s="14"/>
      <c r="F87" s="14"/>
    </row>
    <row r="88" spans="1:14" ht="14.1" customHeight="1" x14ac:dyDescent="0.25">
      <c r="B88" s="14"/>
      <c r="C88" s="14"/>
      <c r="D88" s="14"/>
      <c r="E88" s="14"/>
      <c r="F88" s="14"/>
    </row>
    <row r="89" spans="1:14" ht="14.1" customHeight="1" x14ac:dyDescent="0.25">
      <c r="B89" s="14"/>
      <c r="C89" s="14"/>
      <c r="D89" s="14"/>
      <c r="E89" s="14"/>
      <c r="F89" s="14"/>
    </row>
    <row r="90" spans="1:14" ht="14.1" customHeight="1" x14ac:dyDescent="0.25">
      <c r="B90" s="14"/>
      <c r="C90" s="14"/>
      <c r="D90" s="14"/>
      <c r="E90" s="14"/>
      <c r="F90" s="14"/>
    </row>
    <row r="91" spans="1:14" ht="14.1" customHeight="1" x14ac:dyDescent="0.25">
      <c r="B91" s="14"/>
      <c r="C91" s="14"/>
      <c r="D91" s="14"/>
      <c r="E91" s="14"/>
      <c r="F91" s="14"/>
    </row>
    <row r="92" spans="1:14" ht="14.1" customHeight="1" x14ac:dyDescent="0.25">
      <c r="B92" s="14"/>
      <c r="C92" s="14"/>
      <c r="D92" s="14"/>
      <c r="E92" s="14"/>
      <c r="F92" s="14"/>
    </row>
    <row r="93" spans="1:14" ht="14.1" customHeight="1" x14ac:dyDescent="0.25">
      <c r="B93" s="14"/>
      <c r="C93" s="14"/>
      <c r="D93" s="14"/>
      <c r="E93" s="14"/>
      <c r="F93" s="14"/>
    </row>
    <row r="94" spans="1:14" ht="14.1" customHeight="1" x14ac:dyDescent="0.25">
      <c r="B94" s="14"/>
      <c r="C94" s="14"/>
      <c r="D94" s="14"/>
      <c r="E94" s="14"/>
      <c r="F94" s="14"/>
    </row>
    <row r="95" spans="1:14" ht="14.1" customHeight="1" x14ac:dyDescent="0.25">
      <c r="B95" s="14"/>
      <c r="C95" s="14"/>
      <c r="D95" s="14"/>
      <c r="E95" s="14"/>
      <c r="F95" s="14"/>
    </row>
    <row r="96" spans="1:14" ht="14.1" customHeight="1" x14ac:dyDescent="0.25">
      <c r="B96" s="14"/>
      <c r="C96" s="14"/>
      <c r="D96" s="14"/>
      <c r="E96" s="14"/>
      <c r="F96" s="14"/>
    </row>
    <row r="97" spans="1:12" ht="14.1" customHeight="1" x14ac:dyDescent="0.25">
      <c r="B97" s="14"/>
      <c r="C97" s="14"/>
      <c r="D97" s="14"/>
      <c r="E97" s="14"/>
      <c r="F97" s="14"/>
    </row>
    <row r="98" spans="1:12" ht="14.1" customHeight="1" x14ac:dyDescent="0.25">
      <c r="B98" s="14"/>
      <c r="C98" s="14"/>
      <c r="D98" s="14"/>
      <c r="E98" s="14"/>
      <c r="F98" s="14"/>
    </row>
    <row r="99" spans="1:12" ht="14.1" customHeight="1" x14ac:dyDescent="0.25">
      <c r="B99" s="14"/>
      <c r="C99" s="14"/>
      <c r="D99" s="14"/>
      <c r="E99" s="14"/>
      <c r="F99" s="14"/>
    </row>
    <row r="100" spans="1:12" x14ac:dyDescent="0.25">
      <c r="A100" s="40" t="s">
        <v>100</v>
      </c>
      <c r="G100" s="65" t="s">
        <v>101</v>
      </c>
      <c r="H100" s="65"/>
      <c r="I100" s="65"/>
      <c r="J100" s="65"/>
    </row>
    <row r="101" spans="1:12" ht="12.95" customHeight="1" x14ac:dyDescent="0.25">
      <c r="A101" s="34" t="s">
        <v>80</v>
      </c>
      <c r="G101" s="66" t="s">
        <v>102</v>
      </c>
      <c r="H101" s="66"/>
      <c r="I101" s="66"/>
      <c r="J101" s="66"/>
      <c r="K101" s="11"/>
      <c r="L101" s="11"/>
    </row>
    <row r="103" spans="1:12" x14ac:dyDescent="0.25">
      <c r="A103"/>
    </row>
    <row r="104" spans="1:12" x14ac:dyDescent="0.25">
      <c r="A104"/>
    </row>
    <row r="105" spans="1:12" x14ac:dyDescent="0.25">
      <c r="A105"/>
    </row>
    <row r="106" spans="1:12" x14ac:dyDescent="0.25">
      <c r="A106"/>
    </row>
    <row r="107" spans="1:12" x14ac:dyDescent="0.25">
      <c r="A107" s="19"/>
    </row>
    <row r="108" spans="1:12" ht="15.75" x14ac:dyDescent="0.25">
      <c r="A108" s="20"/>
    </row>
  </sheetData>
  <mergeCells count="6">
    <mergeCell ref="G101:J101"/>
    <mergeCell ref="A1:N1"/>
    <mergeCell ref="A2:N2"/>
    <mergeCell ref="A3:N3"/>
    <mergeCell ref="A4:N4"/>
    <mergeCell ref="G100:J100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481C41-2472-4FC2-9AD0-DC2E4F796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434CB857-9B95-4733-82A4-6024BCBC7E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P2 Presupuesto Aprobado-Ejec </vt:lpstr>
      <vt:lpstr>P3 Ejecucion</vt:lpstr>
      <vt:lpstr>'P2 Presupuesto Aprobado-Ejec '!Área_de_impresión</vt:lpstr>
      <vt:lpstr>'P3 Ejecucion'!Área_de_impresión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Sarah Andrainet De Oleo Sosa</cp:lastModifiedBy>
  <cp:revision/>
  <cp:lastPrinted>2024-10-17T19:36:30Z</cp:lastPrinted>
  <dcterms:created xsi:type="dcterms:W3CDTF">2021-07-29T18:58:50Z</dcterms:created>
  <dcterms:modified xsi:type="dcterms:W3CDTF">2024-10-17T20:35:34Z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